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AN2025\"/>
    </mc:Choice>
  </mc:AlternateContent>
  <xr:revisionPtr revIDLastSave="0" documentId="13_ncr:1_{1D0C6144-8748-431E-8929-44338F3DCCAB}" xr6:coauthVersionLast="47" xr6:coauthVersionMax="47" xr10:uidLastSave="{00000000-0000-0000-0000-000000000000}"/>
  <bookViews>
    <workbookView xWindow="-28920" yWindow="-120" windowWidth="29040" windowHeight="16440" firstSheet="7" activeTab="7" xr2:uid="{00000000-000D-0000-FFFF-FFFF00000000}"/>
    <workbookView visibility="hidden" xWindow="-28920" yWindow="-120" windowWidth="29040" windowHeight="16440" firstSheet="7" activeTab="7" xr2:uid="{00000000-000D-0000-FFFF-FFFF01000000}"/>
    <workbookView visibility="hidden" xWindow="-28920" yWindow="-120" windowWidth="29040" windowHeight="16440" xr2:uid="{00000000-000D-0000-FFFF-FFFF02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D101" i="62" s="1"/>
  <c r="C124" i="62"/>
  <c r="C101" i="62" s="1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D138" i="62" l="1"/>
  <c r="C138" i="62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<sst xmlns="http://schemas.openxmlformats.org/spreadsheetml/2006/main" count="825" uniqueCount="589">
  <si>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</si>
  <si>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</si>
  <si>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</si>
  <si>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</si>
  <si>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</si>
  <si>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</si>
  <si>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</si>
  <si>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</si>
  <si>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</si>
  <si>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</si>
  <si>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</si>
  <si>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</si>
  <si>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</si>
  <si>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</si>
  <si>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</si>
  <si>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</si>
  <si>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</si>
  <si>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</si>
  <si>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</si>
  <si>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</si>
  <si>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</si>
  <si>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</si>
  <si>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</si>
  <si>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</si>
  <si>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</si>
  <si>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</si>
  <si>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</si>
  <si>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</si>
  <si>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</si>
  <si>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</si>
  <si>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</si>
  <si>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</si>
  <si>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</si>
  <si>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</si>
  <si>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</si>
  <si>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</si>
  <si>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</si>
  <si>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</si>
  <si>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</si>
  <si>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</si>
  <si>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</si>
  <si>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</si>
  <si>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</si>
  <si>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</si>
  <si>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</si>
  <si>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</si>
  <si>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</si>
  <si>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</si>
  <si>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</si>
  <si>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</si>
  <si>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</si>
  <si>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</si>
  <si>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</si>
  <si>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</si>
  <si>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</si>
  <si>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</si>
  <si>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</si>
  <si>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</si>
  <si>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</si>
  <si>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</si>
  <si>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</si>
  <si>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</si>
  <si>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</si>
  <si>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</si>
  <si>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</si>
  <si>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</si>
  <si>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</si>
  <si>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</si>
  <si>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</si>
  <si>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</si>
  <si>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</si>
  <si>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</si>
  <si>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</si>
  <si>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</si>
  <si>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</si>
  <si>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</si>
  <si>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</si>
  <si>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</si>
  <si>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</si>
  <si>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</si>
  <si>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</si>
  <si>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</si>
  <si>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</si>
  <si>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</si>
  <si>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</si>
  <si>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</si>
  <si>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</si>
  <si>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</si>
  <si>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</si>
  <si>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</si>
  <si>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</si>
  <si>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</si>
  <si>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</si>
  <si>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</si>
  <si>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</si>
  <si>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</si>
  <si>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</si>
  <si>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</si>
  <si>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</si>
  <si>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</si>
  <si>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</si>
  <si>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</si>
  <si>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</si>
  <si>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</si>
  <si>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</si>
  <si>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</si>
  <si>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</si>
  <si>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</si>
  <si>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</si>
  <si>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</si>
  <si>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</si>
  <si>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</si>
  <si>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</si>
  <si>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</si>
  <si>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</si>
  <si>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</si>
  <si>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</si>
  <si>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</si>
  <si>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</si>
  <si>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</si>
  <si>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</si>
  <si>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</si>
  <si>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</si>
  <si>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</si>
  <si>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</si>
  <si>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</si>
  <si>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</si>
  <si>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</si>
  <si>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</si>
  <si>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</si>
  <si>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</si>
  <si>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</si>
  <si>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</si>
  <si>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</si>
  <si>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</si>
  <si>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</si>
  <si>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</si>
  <si>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</si>
  <si>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</si>
  <si>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</si>
  <si>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</si>
  <si>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</si>
  <si>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</si>
  <si>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</si>
  <si>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</si>
  <si>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</si>
  <si>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</si>
  <si>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</si>
  <si>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</si>
  <si>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</si>
  <si>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</si>
  <si>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</si>
  <si>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</si>
  <si>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</si>
  <si>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</si>
  <si>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</si>
  <si>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</si>
  <si>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</si>
  <si>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</si>
  <si>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</si>
  <si>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</si>
  <si>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</si>
  <si>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</si>
  <si>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</si>
  <si>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</si>
  <si>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</si>
  <si>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</si>
  <si>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</si>
  <si>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</si>
  <si>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</si>
  <si>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</si>
  <si>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</si>
  <si>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</si>
  <si>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</si>
  <si>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</si>
  <si>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</si>
  <si>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</si>
  <si>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</si>
  <si>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</si>
  <si>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</si>
  <si>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</si>
  <si>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</si>
  <si>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</si>
  <si>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</si>
  <si>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</si>
  <si>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</si>
  <si>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</si>
  <si>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</si>
  <si>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</si>
  <si>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</si>
  <si>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</si>
  <si>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</si>
  <si>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</si>
  <si>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</si>
  <si>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</si>
  <si>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</si>
  <si>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</si>
  <si>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</si>
  <si>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</si>
  <si>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</si>
  <si>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</si>
  <si>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</si>
  <si>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</si>
  <si>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</si>
  <si>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</si>
  <si>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</si>
  <si>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</si>
  <si>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</si>
  <si>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</si>
  <si>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</si>
  <si>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</si>
  <si>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</si>
  <si>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</si>
  <si>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</si>
  <si>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</si>
  <si>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</si>
  <si>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</si>
  <si>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</si>
  <si>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</si>
  <si>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</si>
  <si>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</si>
  <si>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</si>
  <si>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</si>
  <si>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</si>
  <si>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</si>
  <si>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</si>
  <si>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</si>
  <si>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</si>
  <si>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</si>
  <si>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</si>
  <si>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</si>
  <si>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</si>
  <si>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</si>
  <si>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</si>
  <si>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</si>
  <si>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</si>
  <si>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</si>
  <si>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</si>
  <si>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</si>
  <si>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</si>
  <si>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</si>
  <si>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</si>
  <si>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</si>
  <si>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</si>
  <si>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</si>
  <si>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</si>
  <si>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</si>
  <si>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</si>
  <si>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</si>
  <si>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</si>
  <si>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</si>
  <si>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</si>
  <si>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</si>
  <si>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</si>
  <si>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</si>
  <si>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</si>
  <si>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</si>
  <si>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</si>
  <si>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</si>
  <si>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</si>
  <si>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</si>
  <si>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</si>
  <si>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</si>
  <si>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</si>
  <si>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</si>
  <si>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</si>
  <si>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</si>
  <si>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</si>
  <si>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</si>
  <si>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</si>
  <si>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</si>
  <si>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</si>
  <si>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</si>
  <si>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</si>
  <si>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</si>
  <si>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</si>
  <si>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</si>
  <si>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</si>
  <si>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</si>
  <si>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</si>
  <si>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</si>
  <si>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</si>
  <si>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</si>
  <si>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</si>
  <si>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</si>
  <si>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</si>
  <si>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</si>
  <si>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</si>
  <si>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</si>
  <si>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</si>
  <si>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</si>
  <si>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</si>
  <si>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</si>
  <si>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</si>
  <si>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</si>
  <si>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</si>
  <si>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</si>
  <si>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</si>
  <si>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</si>
  <si>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</si>
  <si>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</si>
  <si>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</si>
  <si>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</si>
  <si>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</si>
  <si>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</si>
  <si>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</si>
  <si>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</si>
  <si>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</si>
  <si>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</si>
  <si>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</si>
  <si>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</si>
  <si>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</si>
  <si>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</si>
  <si>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</si>
  <si>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</si>
  <si>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</si>
  <si>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</si>
  <si>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</si>
  <si>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</si>
  <si>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</si>
  <si>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</si>
  <si>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</si>
  <si>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</si>
  <si>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</si>
  <si>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</si>
  <si>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</si>
  <si>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</si>
  <si>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</si>
  <si>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</si>
  <si>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</si>
  <si>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</si>
  <si>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</si>
  <si>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</si>
  <si>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</si>
  <si>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</si>
  <si>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</si>
  <si>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</si>
  <si>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</si>
  <si>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</si>
  <si>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</si>
  <si>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</si>
  <si>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</si>
  <si>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</si>
  <si>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</si>
  <si>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</si>
  <si>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</si>
  <si>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</si>
  <si>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</si>
  <si>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</si>
  <si>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</si>
  <si>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</si>
  <si>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</si>
  <si>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</si>
  <si>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</si>
  <si>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</si>
  <si>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</si>
  <si>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</si>
  <si>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</si>
  <si>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</si>
  <si>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</si>
  <si>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</si>
  <si>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</si>
  <si>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</si>
  <si>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</si>
  <si>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</si>
  <si>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</si>
  <si>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</si>
  <si>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</si>
  <si>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</si>
  <si>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</si>
  <si>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</si>
  <si>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</si>
  <si>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</si>
  <si>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</si>
  <si>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</si>
  <si>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</si>
  <si>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</si>
  <si>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</si>
  <si>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</si>
  <si>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</si>
  <si>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</si>
  <si>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</si>
  <si>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</si>
  <si>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</si>
  <si>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</si>
  <si>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</si>
  <si>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</si>
  <si>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</si>
  <si>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</si>
  <si>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</si>
  <si>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</si>
  <si>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</si>
  <si>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</si>
  <si>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</si>
  <si>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</si>
  <si>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</si>
  <si>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</si>
  <si>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</si>
  <si>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</si>
  <si>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</si>
  <si>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</si>
  <si>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</si>
  <si>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</si>
  <si>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</si>
  <si>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</si>
  <si>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</si>
  <si>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</si>
  <si>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</si>
  <si>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</si>
  <si>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</si>
  <si>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</si>
  <si>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</si>
  <si>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</si>
  <si>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</si>
  <si>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</si>
  <si>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</si>
  <si>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</si>
  <si>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</si>
  <si>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</si>
  <si>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</si>
  <si>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</si>
  <si>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</si>
  <si>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</si>
  <si>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</si>
  <si>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</si>
  <si>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</si>
  <si>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</si>
  <si>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</si>
  <si>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</si>
  <si>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</si>
  <si>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</si>
  <si>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</si>
  <si>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</si>
  <si>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</si>
  <si>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</si>
  <si>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</si>
  <si>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</si>
  <si>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</si>
  <si>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</si>
  <si>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</si>
  <si>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</si>
  <si>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</si>
  <si>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</si>
  <si>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</si>
  <si>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</si>
  <si>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</si>
  <si>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</si>
  <si>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</si>
  <si>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</si>
  <si>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</si>
  <si>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</si>
  <si>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</si>
  <si>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</si>
  <si>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</si>
  <si>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</si>
  <si>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</si>
  <si>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</si>
  <si>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</si>
  <si>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</si>
  <si>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</si>
  <si>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</si>
  <si>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</si>
  <si>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</si>
  <si>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</si>
  <si>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</si>
  <si>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</si>
  <si>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</si>
  <si>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</si>
  <si>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</si>
  <si>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</si>
  <si>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</si>
  <si>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</si>
  <si>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</si>
  <si>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</si>
  <si>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</si>
  <si>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</si>
  <si>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</si>
  <si>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</si>
  <si>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</si>
  <si>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</si>
  <si>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</si>
  <si>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</si>
  <si>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</si>
  <si>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</si>
  <si>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</si>
  <si>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</si>
  <si>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</si>
  <si>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</si>
  <si>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</si>
  <si>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</si>
  <si>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</si>
  <si>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</si>
  <si>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</si>
  <si>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</si>
  <si>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</si>
  <si>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</si>
  <si>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</si>
  <si>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</si>
  <si>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</si>
  <si>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</si>
  <si>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</si>
  <si>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</si>
  <si>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</si>
  <si>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</si>
  <si>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</si>
  <si>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</si>
  <si>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</si>
  <si>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</si>
  <si>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</si>
  <si>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</si>
  <si>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</si>
  <si>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</si>
  <si>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</si>
  <si>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</si>
  <si>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</si>
  <si>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</si>
  <si>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</si>
  <si>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</si>
  <si>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</si>
  <si>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</si>
  <si>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</si>
  <si>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</si>
  <si>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</si>
  <si>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</si>
  <si>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</si>
  <si>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</si>
  <si>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</si>
  <si>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</si>
  <si>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</si>
  <si>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</si>
  <si>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</si>
  <si>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</si>
  <si>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</si>
  <si>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</si>
  <si>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</si>
  <si>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</si>
  <si>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</si>
  <si>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</si>
  <si>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</si>
  <si>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</si>
  <si>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</si>
  <si>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</si>
  <si>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</si>
  <si>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</si>
  <si>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</si>
  <si>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</si>
  <si>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</si>
  <si>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</si>
  <si>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</si>
  <si>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</si>
  <si>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</si>
  <si>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</si>
  <si>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</si>
  <si>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</si>
  <si>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</si>
  <si>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</si>
  <si>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</si>
  <si>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</si>
  <si>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</si>
  <si>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</si>
  <si>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</si>
  <si>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</si>
  <si>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</si>
  <si>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</si>
  <si>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</si>
  <si>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</si>
  <si>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</si>
  <si>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</si>
  <si>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</si>
  <si>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</si>
  <si>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</si>
  <si>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</si>
  <si>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</si>
  <si>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</si>
  <si>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</si>
  <si>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</si>
  <si>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</si>
  <si>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</si>
  <si>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</si>
  <si>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</si>
  <si>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</si>
  <si>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</si>
  <si>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</si>
  <si>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</si>
  <si>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</si>
  <si>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</si>
  <si>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</si>
  <si>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MUNICIPIO DE CORONEO, GTO. 2025</t>
  </si>
  <si>
    <t>DEL 01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</si>
</sst>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9" fillId="0" borderId="0"/>
  </cellStyleXfs>
  <cellXfs count="182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5" fillId="0" borderId="0" xfId="14" applyFont="1"/>
    <xf numFmtId="0" fontId="8" fillId="0" borderId="0" xfId="14" applyFont="1" applyAlignment="1">
      <alignment horizontal="center"/>
    </xf>
    <xf numFmtId="4" fontId="8" fillId="0" borderId="0" xfId="14" applyNumberFormat="1" applyFont="1"/>
    <xf numFmtId="0" fontId="7" fillId="0" borderId="0" xfId="14" applyFont="1"/>
    <xf numFmtId="0" fontId="8" fillId="0" borderId="0" xfId="14" quotePrefix="1" applyFont="1" applyAlignment="1">
      <alignment horizontal="left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5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Normal 6" xfId="14" xr:uid="{00000000-0005-0000-0000-00000D000000}"/>
    <cellStyle name="Porcentaje 2" xfId="7" xr:uid="{00000000-0005-0000-0000-00000E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34291</xdr:colOff>
      <xdr:row>213</xdr:row>
      <xdr:rowOff>0</xdr:rowOff>
    </xdr:from>
    <xdr:to>
      <xdr:col>3</xdr:col>
      <xdr:colOff>352426</xdr:colOff>
      <xdr:row>219</xdr:row>
      <xdr:rowOff>2712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8A9BC51-42AF-4D6A-9E65-CB2D01A66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1" y="30146625"/>
          <a:ext cx="7090410" cy="802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172</xdr:row>
      <xdr:rowOff>0</xdr:rowOff>
    </xdr:from>
    <xdr:to>
      <xdr:col>5</xdr:col>
      <xdr:colOff>266700</xdr:colOff>
      <xdr:row>178</xdr:row>
      <xdr:rowOff>2712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68164D6-159B-47F7-A2EB-C48A31BF0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2936200"/>
          <a:ext cx="8820150" cy="802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</xdr:colOff>
      <xdr:row>30</xdr:row>
      <xdr:rowOff>0</xdr:rowOff>
    </xdr:from>
    <xdr:to>
      <xdr:col>4</xdr:col>
      <xdr:colOff>1142999</xdr:colOff>
      <xdr:row>36</xdr:row>
      <xdr:rowOff>2712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A15AB1C-5893-4DFE-BEE9-686B5A87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" y="4000500"/>
          <a:ext cx="7812405" cy="802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</xdr:colOff>
      <xdr:row>139</xdr:row>
      <xdr:rowOff>0</xdr:rowOff>
    </xdr:from>
    <xdr:to>
      <xdr:col>4</xdr:col>
      <xdr:colOff>142875</xdr:colOff>
      <xdr:row>145</xdr:row>
      <xdr:rowOff>2712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99C403B-CA3D-45C7-90F5-14C22F230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" y="18697575"/>
          <a:ext cx="7284720" cy="802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22</xdr:row>
      <xdr:rowOff>0</xdr:rowOff>
    </xdr:from>
    <xdr:to>
      <xdr:col>3</xdr:col>
      <xdr:colOff>182880</xdr:colOff>
      <xdr:row>28</xdr:row>
      <xdr:rowOff>2712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0DA603F-1C6B-43B7-9CC9-EB3DBB817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67025"/>
          <a:ext cx="5840730" cy="802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</xdr:colOff>
      <xdr:row>41</xdr:row>
      <xdr:rowOff>0</xdr:rowOff>
    </xdr:from>
    <xdr:to>
      <xdr:col>3</xdr:col>
      <xdr:colOff>154305</xdr:colOff>
      <xdr:row>47</xdr:row>
      <xdr:rowOff>2712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9C3CF86-4E9A-40EF-ABEB-DBF47BACD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" y="5400675"/>
          <a:ext cx="5766435" cy="802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</xdr:colOff>
      <xdr:row>58</xdr:row>
      <xdr:rowOff>0</xdr:rowOff>
    </xdr:from>
    <xdr:to>
      <xdr:col>3</xdr:col>
      <xdr:colOff>382904</xdr:colOff>
      <xdr:row>64</xdr:row>
      <xdr:rowOff>2712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4F2A5FD-C72C-4959-8E5E-AD73755BC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" y="7991475"/>
          <a:ext cx="7210424" cy="802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</sheetViews>
  <sheetFormatPr baseColWidth="10" defaultColWidth="12.88671875" defaultRowHeight="10.199999999999999" x14ac:dyDescent="0.2"/>
  <cols>
    <col min="1" max="1" width="14.88671875" style="2" customWidth="1"/>
    <col min="2" max="2" width="73.88671875" style="2" bestFit="1" customWidth="1"/>
    <col min="3" max="16384" width="12.88671875" style="2"/>
  </cols>
  <sheetData>
    <row r="1" spans="1:4" ht="11.25" customHeight="1" x14ac:dyDescent="0.2">
      <c r="A1" s="106" t="s">
        <v>587</v>
      </c>
      <c r="B1" s="107"/>
      <c r="C1" s="108" t="s">
        <v>0</v>
      </c>
      <c r="D1" s="109">
        <v>2025</v>
      </c>
    </row>
    <row r="2" spans="1:4" ht="11.25" customHeight="1" x14ac:dyDescent="0.2">
      <c r="A2" s="110" t="s">
        <v>1</v>
      </c>
      <c r="B2" s="102"/>
      <c r="C2" s="111" t="s">
        <v>2</v>
      </c>
      <c r="D2" s="112" t="s">
        <v>526</v>
      </c>
    </row>
    <row r="3" spans="1:4" ht="11.25" customHeight="1" x14ac:dyDescent="0.2">
      <c r="A3" s="110" t="s">
        <v>588</v>
      </c>
      <c r="B3" s="102"/>
      <c r="C3" s="111" t="s">
        <v>3</v>
      </c>
      <c r="D3" s="113">
        <v>5</v>
      </c>
    </row>
    <row r="4" spans="1:4" ht="11.25" customHeight="1" x14ac:dyDescent="0.2">
      <c r="A4" s="114" t="s">
        <v>4</v>
      </c>
      <c r="B4" s="103"/>
      <c r="C4" s="103"/>
      <c r="D4" s="115"/>
    </row>
    <row r="5" spans="1:4" ht="15" customHeight="1" x14ac:dyDescent="0.2">
      <c r="A5" s="104" t="s">
        <v>5</v>
      </c>
      <c r="B5" s="105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2" t="s">
        <v>529</v>
      </c>
    </row>
    <row r="11" spans="1:4" x14ac:dyDescent="0.2">
      <c r="A11" s="37" t="s">
        <v>38</v>
      </c>
      <c r="B11" s="142" t="s">
        <v>40</v>
      </c>
    </row>
    <row r="12" spans="1:4" x14ac:dyDescent="0.2">
      <c r="A12" s="37" t="s">
        <v>9</v>
      </c>
      <c r="B12" s="142" t="s">
        <v>10</v>
      </c>
    </row>
    <row r="13" spans="1:4" x14ac:dyDescent="0.2">
      <c r="A13" s="37" t="s">
        <v>11</v>
      </c>
      <c r="B13" s="142" t="s">
        <v>12</v>
      </c>
    </row>
    <row r="14" spans="1:4" x14ac:dyDescent="0.2">
      <c r="A14" s="37" t="s">
        <v>13</v>
      </c>
      <c r="B14" s="142" t="s">
        <v>14</v>
      </c>
    </row>
    <row r="15" spans="1:4" x14ac:dyDescent="0.2">
      <c r="A15" s="37" t="s">
        <v>15</v>
      </c>
      <c r="B15" s="142" t="s">
        <v>16</v>
      </c>
    </row>
    <row r="16" spans="1:4" x14ac:dyDescent="0.2">
      <c r="A16" s="37" t="s">
        <v>17</v>
      </c>
      <c r="B16" s="142" t="s">
        <v>18</v>
      </c>
    </row>
    <row r="17" spans="1:2" x14ac:dyDescent="0.2">
      <c r="A17" s="37" t="s">
        <v>19</v>
      </c>
      <c r="B17" s="142" t="s">
        <v>20</v>
      </c>
    </row>
    <row r="18" spans="1:2" x14ac:dyDescent="0.2">
      <c r="A18" s="37" t="s">
        <v>21</v>
      </c>
      <c r="B18" s="142" t="s">
        <v>22</v>
      </c>
    </row>
    <row r="19" spans="1:2" x14ac:dyDescent="0.2">
      <c r="A19" s="37" t="s">
        <v>23</v>
      </c>
      <c r="B19" s="142" t="s">
        <v>24</v>
      </c>
    </row>
    <row r="20" spans="1:2" x14ac:dyDescent="0.2">
      <c r="A20" s="37" t="s">
        <v>25</v>
      </c>
      <c r="B20" s="142" t="s">
        <v>26</v>
      </c>
    </row>
    <row r="21" spans="1:2" x14ac:dyDescent="0.2">
      <c r="A21" s="37" t="s">
        <v>27</v>
      </c>
      <c r="B21" s="142" t="s">
        <v>28</v>
      </c>
    </row>
    <row r="22" spans="1:2" x14ac:dyDescent="0.2">
      <c r="A22" s="37" t="s">
        <v>29</v>
      </c>
      <c r="B22" s="142" t="s">
        <v>30</v>
      </c>
    </row>
    <row r="23" spans="1:2" x14ac:dyDescent="0.2">
      <c r="A23" s="37" t="s">
        <v>31</v>
      </c>
      <c r="B23" s="142" t="s">
        <v>32</v>
      </c>
    </row>
    <row r="24" spans="1:2" x14ac:dyDescent="0.2">
      <c r="A24" s="37" t="s">
        <v>33</v>
      </c>
      <c r="B24" s="142" t="s">
        <v>34</v>
      </c>
    </row>
    <row r="25" spans="1:2" x14ac:dyDescent="0.2">
      <c r="A25" s="37" t="s">
        <v>35</v>
      </c>
      <c r="B25" s="142" t="s">
        <v>551</v>
      </c>
    </row>
    <row r="26" spans="1:2" x14ac:dyDescent="0.2">
      <c r="A26" s="37" t="s">
        <v>536</v>
      </c>
      <c r="B26" s="142" t="s">
        <v>537</v>
      </c>
    </row>
    <row r="27" spans="1:2" x14ac:dyDescent="0.2">
      <c r="A27" s="37" t="s">
        <v>553</v>
      </c>
      <c r="B27" s="142" t="s">
        <v>552</v>
      </c>
    </row>
    <row r="28" spans="1:2" x14ac:dyDescent="0.2">
      <c r="A28" s="37" t="s">
        <v>41</v>
      </c>
      <c r="B28" s="142" t="s">
        <v>42</v>
      </c>
    </row>
    <row r="29" spans="1:2" x14ac:dyDescent="0.2">
      <c r="A29" s="37" t="s">
        <v>43</v>
      </c>
      <c r="B29" s="142" t="s">
        <v>44</v>
      </c>
    </row>
    <row r="30" spans="1:2" x14ac:dyDescent="0.2">
      <c r="A30" s="37" t="s">
        <v>45</v>
      </c>
      <c r="B30" s="142" t="s">
        <v>556</v>
      </c>
    </row>
    <row r="31" spans="1:2" x14ac:dyDescent="0.2">
      <c r="A31" s="37" t="s">
        <v>46</v>
      </c>
      <c r="B31" s="142" t="s">
        <v>560</v>
      </c>
    </row>
    <row r="32" spans="1:2" x14ac:dyDescent="0.2">
      <c r="A32" s="37" t="s">
        <v>47</v>
      </c>
      <c r="B32" s="142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39" t="s">
        <v>554</v>
      </c>
    </row>
    <row r="42" spans="1:4" x14ac:dyDescent="0.2">
      <c r="A42" s="5"/>
      <c r="B42" s="139" t="s">
        <v>555</v>
      </c>
    </row>
    <row r="43" spans="1:4" ht="10.8" thickBot="1" x14ac:dyDescent="0.25">
      <c r="A43" s="9"/>
      <c r="B43" s="10"/>
    </row>
    <row r="45" spans="1:4" ht="32.25" customHeight="1" x14ac:dyDescent="0.2">
      <c r="A45" s="158" t="s">
        <v>55</v>
      </c>
      <c r="B45" s="158"/>
      <c r="C45" s="143"/>
      <c r="D45" s="143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12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9.109375" defaultRowHeight="10.199999999999999" x14ac:dyDescent="0.2"/>
  <cols>
    <col min="1" max="1" width="10" style="15" customWidth="1"/>
    <col min="2" max="2" width="72.88671875" style="15" bestFit="1" customWidth="1"/>
    <col min="3" max="3" width="15.88671875" style="15" customWidth="1"/>
    <col min="4" max="4" width="11.109375" style="132" bestFit="1" customWidth="1"/>
    <col min="5" max="5" width="14" style="15" customWidth="1"/>
    <col min="6" max="16384" width="9.109375" style="15"/>
  </cols>
  <sheetData>
    <row r="1" spans="1:7" s="21" customFormat="1" ht="11.25" customHeight="1" x14ac:dyDescent="0.3">
      <c r="A1" s="159" t="str">
        <f>ESF!A1</f>
        <v>MUNICIPIO DE CORONEO, GTO. 2025</v>
      </c>
      <c r="B1" s="159"/>
      <c r="C1" s="159"/>
      <c r="D1" s="127" t="s">
        <v>0</v>
      </c>
      <c r="E1" s="20">
        <f>'Notas a los Edos Financieros'!D1</f>
        <v>2025</v>
      </c>
    </row>
    <row r="2" spans="1:7" s="12" customFormat="1" ht="11.25" customHeight="1" x14ac:dyDescent="0.3">
      <c r="A2" s="159" t="s">
        <v>189</v>
      </c>
      <c r="B2" s="159"/>
      <c r="C2" s="159"/>
      <c r="D2" s="127" t="s">
        <v>2</v>
      </c>
      <c r="E2" s="20" t="str">
        <f>'Notas a los Edos Financieros'!D2</f>
        <v>Trimestral</v>
      </c>
    </row>
    <row r="3" spans="1:7" s="12" customFormat="1" ht="11.25" customHeight="1" x14ac:dyDescent="0.3">
      <c r="A3" s="159" t="str">
        <f>ESF!A3</f>
        <v>DEL 01 DE ENERO DEL 2025 AL 31 DE DICIEMBRE DEL 2025</v>
      </c>
      <c r="B3" s="159"/>
      <c r="C3" s="159"/>
      <c r="D3" s="127" t="s">
        <v>3</v>
      </c>
      <c r="E3" s="20">
        <f>'Notas a los Edos Financieros'!D3</f>
        <v>5</v>
      </c>
    </row>
    <row r="4" spans="1:7" s="12" customFormat="1" ht="11.25" customHeight="1" x14ac:dyDescent="0.3">
      <c r="A4" s="159" t="s">
        <v>4</v>
      </c>
      <c r="B4" s="159"/>
      <c r="C4" s="159"/>
      <c r="D4" s="146"/>
      <c r="E4" s="146"/>
    </row>
    <row r="5" spans="1:7" x14ac:dyDescent="0.2">
      <c r="A5" s="13" t="s">
        <v>57</v>
      </c>
      <c r="B5" s="14"/>
      <c r="C5" s="14"/>
      <c r="D5" s="128"/>
      <c r="E5" s="14"/>
    </row>
    <row r="7" spans="1:7" x14ac:dyDescent="0.2">
      <c r="A7" s="39" t="s">
        <v>530</v>
      </c>
      <c r="B7" s="39"/>
      <c r="C7" s="39"/>
      <c r="D7" s="129"/>
      <c r="E7" s="39"/>
    </row>
    <row r="8" spans="1:7" x14ac:dyDescent="0.2">
      <c r="A8" s="40" t="s">
        <v>59</v>
      </c>
      <c r="B8" s="40" t="s">
        <v>60</v>
      </c>
      <c r="C8" s="124" t="s">
        <v>61</v>
      </c>
      <c r="D8" s="130" t="s">
        <v>264</v>
      </c>
      <c r="E8" s="124" t="s">
        <v>538</v>
      </c>
    </row>
    <row r="9" spans="1:7" x14ac:dyDescent="0.2">
      <c r="A9" s="118">
        <v>4000</v>
      </c>
      <c r="B9" s="123" t="s">
        <v>529</v>
      </c>
      <c r="C9" s="117">
        <v>137040628.72</v>
      </c>
      <c r="D9" s="125"/>
      <c r="E9" s="41"/>
    </row>
    <row r="10" spans="1:7" x14ac:dyDescent="0.2">
      <c r="A10" s="118">
        <v>4100</v>
      </c>
      <c r="B10" s="120" t="s">
        <v>37</v>
      </c>
      <c r="C10" s="117">
        <v>15112110.77</v>
      </c>
      <c r="D10" s="125"/>
      <c r="E10" s="41"/>
    </row>
    <row r="11" spans="1:7" ht="11.25" customHeight="1" x14ac:dyDescent="0.2">
      <c r="A11" s="118">
        <v>4110</v>
      </c>
      <c r="B11" s="119" t="s">
        <v>190</v>
      </c>
      <c r="C11" s="117">
        <v>5502690.3099999996</v>
      </c>
      <c r="D11" s="125">
        <f>IFERROR(C11/$C$12,"")</f>
        <v>611.41003444444436</v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9000</v>
      </c>
      <c r="D12" s="125">
        <f t="shared" ref="D12:D20" si="0">IFERROR(C12/$C$12,"")</f>
        <v>1</v>
      </c>
      <c r="E12" s="41"/>
    </row>
    <row r="13" spans="1:7" x14ac:dyDescent="0.2">
      <c r="A13" s="42">
        <v>4112</v>
      </c>
      <c r="B13" s="43" t="s">
        <v>192</v>
      </c>
      <c r="C13" s="46">
        <v>5203246.7</v>
      </c>
      <c r="D13" s="125">
        <f t="shared" si="0"/>
        <v>578.13852222222226</v>
      </c>
      <c r="E13" s="41"/>
    </row>
    <row r="14" spans="1:7" x14ac:dyDescent="0.2">
      <c r="A14" s="42">
        <v>4113</v>
      </c>
      <c r="B14" s="43" t="s">
        <v>193</v>
      </c>
      <c r="C14" s="46">
        <v>0</v>
      </c>
      <c r="D14" s="125">
        <f t="shared" si="0"/>
        <v>0</v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5">
        <f t="shared" si="0"/>
        <v>0</v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5">
        <f t="shared" si="0"/>
        <v>0</v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5">
        <f t="shared" si="0"/>
        <v>0</v>
      </c>
      <c r="E17" s="41"/>
    </row>
    <row r="18" spans="1:5" x14ac:dyDescent="0.2">
      <c r="A18" s="42">
        <v>4117</v>
      </c>
      <c r="B18" s="43" t="s">
        <v>197</v>
      </c>
      <c r="C18" s="46">
        <v>290443.61</v>
      </c>
      <c r="D18" s="125">
        <f t="shared" si="0"/>
        <v>32.271512222222221</v>
      </c>
      <c r="E18" s="41"/>
    </row>
    <row r="19" spans="1:5" ht="20.399999999999999" x14ac:dyDescent="0.2">
      <c r="A19" s="42">
        <v>4118</v>
      </c>
      <c r="B19" s="44" t="s">
        <v>198</v>
      </c>
      <c r="C19" s="46">
        <v>0</v>
      </c>
      <c r="D19" s="125">
        <f t="shared" si="0"/>
        <v>0</v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5">
        <f t="shared" si="0"/>
        <v>0</v>
      </c>
      <c r="E20" s="41"/>
    </row>
    <row r="21" spans="1:5" x14ac:dyDescent="0.2">
      <c r="A21" s="118">
        <v>4120</v>
      </c>
      <c r="B21" s="119" t="s">
        <v>200</v>
      </c>
      <c r="C21" s="117">
        <v>0</v>
      </c>
      <c r="D21" s="125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5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5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5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5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5" t="str">
        <f t="shared" si="1"/>
        <v/>
      </c>
      <c r="E26" s="41"/>
    </row>
    <row r="27" spans="1:5" x14ac:dyDescent="0.2">
      <c r="A27" s="118">
        <v>4130</v>
      </c>
      <c r="B27" s="119" t="s">
        <v>206</v>
      </c>
      <c r="C27" s="117">
        <v>6000</v>
      </c>
      <c r="D27" s="125">
        <f>IFERROR(C27/$C$27,"")</f>
        <v>1</v>
      </c>
      <c r="E27" s="41"/>
    </row>
    <row r="28" spans="1:5" x14ac:dyDescent="0.2">
      <c r="A28" s="42">
        <v>4131</v>
      </c>
      <c r="B28" s="43" t="s">
        <v>207</v>
      </c>
      <c r="C28" s="46">
        <v>6000</v>
      </c>
      <c r="D28" s="125">
        <f>IFERROR(C28/$C$27,"")</f>
        <v>1</v>
      </c>
      <c r="E28" s="41"/>
    </row>
    <row r="29" spans="1:5" ht="20.399999999999999" x14ac:dyDescent="0.2">
      <c r="A29" s="42">
        <v>4132</v>
      </c>
      <c r="B29" s="44" t="s">
        <v>208</v>
      </c>
      <c r="C29" s="46">
        <v>0</v>
      </c>
      <c r="D29" s="125">
        <f>IFERROR(C29/$C$27,"")</f>
        <v>0</v>
      </c>
      <c r="E29" s="41"/>
    </row>
    <row r="30" spans="1:5" x14ac:dyDescent="0.2">
      <c r="A30" s="118">
        <v>4140</v>
      </c>
      <c r="B30" s="119" t="s">
        <v>209</v>
      </c>
      <c r="C30" s="117">
        <v>2895167.82</v>
      </c>
      <c r="D30" s="125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210</v>
      </c>
      <c r="C31" s="46">
        <v>0</v>
      </c>
      <c r="D31" s="125">
        <f t="shared" si="2"/>
        <v>0</v>
      </c>
      <c r="E31" s="41"/>
    </row>
    <row r="32" spans="1:5" x14ac:dyDescent="0.2">
      <c r="A32" s="42">
        <v>4143</v>
      </c>
      <c r="B32" s="43" t="s">
        <v>211</v>
      </c>
      <c r="C32" s="46">
        <v>2651064.9900000002</v>
      </c>
      <c r="D32" s="125">
        <f t="shared" si="2"/>
        <v>0.91568612074446187</v>
      </c>
      <c r="E32" s="41"/>
    </row>
    <row r="33" spans="1:5" x14ac:dyDescent="0.2">
      <c r="A33" s="42">
        <v>4144</v>
      </c>
      <c r="B33" s="43" t="s">
        <v>212</v>
      </c>
      <c r="C33" s="46">
        <v>244102.83</v>
      </c>
      <c r="D33" s="125">
        <f t="shared" si="2"/>
        <v>8.4313879255538279E-2</v>
      </c>
      <c r="E33" s="41"/>
    </row>
    <row r="34" spans="1:5" ht="20.399999999999999" x14ac:dyDescent="0.2">
      <c r="A34" s="42">
        <v>4145</v>
      </c>
      <c r="B34" s="44" t="s">
        <v>213</v>
      </c>
      <c r="C34" s="46">
        <v>0</v>
      </c>
      <c r="D34" s="125">
        <f t="shared" si="2"/>
        <v>0</v>
      </c>
      <c r="E34" s="41"/>
    </row>
    <row r="35" spans="1:5" x14ac:dyDescent="0.2">
      <c r="A35" s="42">
        <v>4149</v>
      </c>
      <c r="B35" s="43" t="s">
        <v>214</v>
      </c>
      <c r="C35" s="46">
        <v>0</v>
      </c>
      <c r="D35" s="125">
        <f t="shared" si="2"/>
        <v>0</v>
      </c>
      <c r="E35" s="41"/>
    </row>
    <row r="36" spans="1:5" x14ac:dyDescent="0.2">
      <c r="A36" s="118">
        <v>4150</v>
      </c>
      <c r="B36" s="119" t="s">
        <v>215</v>
      </c>
      <c r="C36" s="117">
        <v>6397388.5700000003</v>
      </c>
      <c r="D36" s="125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0</v>
      </c>
      <c r="D37" s="125">
        <f>IFERROR(C37/$C$36,"")</f>
        <v>0</v>
      </c>
      <c r="E37" s="41"/>
    </row>
    <row r="38" spans="1:5" ht="20.399999999999999" x14ac:dyDescent="0.2">
      <c r="A38" s="42">
        <v>4154</v>
      </c>
      <c r="B38" s="44" t="s">
        <v>216</v>
      </c>
      <c r="C38" s="46">
        <v>0</v>
      </c>
      <c r="D38" s="125">
        <f>IFERROR(C38/$C$36,"")</f>
        <v>0</v>
      </c>
      <c r="E38" s="41"/>
    </row>
    <row r="39" spans="1:5" x14ac:dyDescent="0.2">
      <c r="A39" s="118">
        <v>4160</v>
      </c>
      <c r="B39" s="119" t="s">
        <v>217</v>
      </c>
      <c r="C39" s="117">
        <v>310864.07</v>
      </c>
      <c r="D39" s="125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0</v>
      </c>
      <c r="D40" s="125">
        <f t="shared" si="3"/>
        <v>0</v>
      </c>
      <c r="E40" s="41"/>
    </row>
    <row r="41" spans="1:5" x14ac:dyDescent="0.2">
      <c r="A41" s="42">
        <v>4162</v>
      </c>
      <c r="B41" s="43" t="s">
        <v>219</v>
      </c>
      <c r="C41" s="46">
        <v>0</v>
      </c>
      <c r="D41" s="125">
        <f t="shared" si="3"/>
        <v>0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5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5">
        <f t="shared" si="3"/>
        <v>0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5">
        <f t="shared" si="3"/>
        <v>0</v>
      </c>
      <c r="E44" s="41"/>
    </row>
    <row r="45" spans="1:5" ht="20.399999999999999" x14ac:dyDescent="0.2">
      <c r="A45" s="42">
        <v>4166</v>
      </c>
      <c r="B45" s="44" t="s">
        <v>223</v>
      </c>
      <c r="C45" s="46">
        <v>0</v>
      </c>
      <c r="D45" s="125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5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310864.07</v>
      </c>
      <c r="D47" s="125">
        <f t="shared" si="3"/>
        <v>1</v>
      </c>
      <c r="E47" s="41"/>
    </row>
    <row r="48" spans="1:5" x14ac:dyDescent="0.2">
      <c r="A48" s="118">
        <v>4170</v>
      </c>
      <c r="B48" s="119" t="s">
        <v>531</v>
      </c>
      <c r="C48" s="117">
        <v>0</v>
      </c>
      <c r="D48" s="125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5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5" t="str">
        <f t="shared" si="4"/>
        <v/>
      </c>
      <c r="E50" s="41"/>
    </row>
    <row r="51" spans="1:5" ht="20.399999999999999" x14ac:dyDescent="0.2">
      <c r="A51" s="42">
        <v>4173</v>
      </c>
      <c r="B51" s="44" t="s">
        <v>228</v>
      </c>
      <c r="C51" s="46">
        <v>0</v>
      </c>
      <c r="D51" s="125" t="str">
        <f t="shared" si="4"/>
        <v/>
      </c>
      <c r="E51" s="41"/>
    </row>
    <row r="52" spans="1:5" ht="20.399999999999999" x14ac:dyDescent="0.2">
      <c r="A52" s="42">
        <v>4174</v>
      </c>
      <c r="B52" s="44" t="s">
        <v>229</v>
      </c>
      <c r="C52" s="46">
        <v>0</v>
      </c>
      <c r="D52" s="125" t="str">
        <f t="shared" si="4"/>
        <v/>
      </c>
      <c r="E52" s="41"/>
    </row>
    <row r="53" spans="1:5" ht="20.399999999999999" x14ac:dyDescent="0.2">
      <c r="A53" s="42">
        <v>4175</v>
      </c>
      <c r="B53" s="44" t="s">
        <v>230</v>
      </c>
      <c r="C53" s="46">
        <v>0</v>
      </c>
      <c r="D53" s="125" t="str">
        <f t="shared" si="4"/>
        <v/>
      </c>
      <c r="E53" s="41"/>
    </row>
    <row r="54" spans="1:5" ht="20.399999999999999" x14ac:dyDescent="0.2">
      <c r="A54" s="42">
        <v>4176</v>
      </c>
      <c r="B54" s="44" t="s">
        <v>231</v>
      </c>
      <c r="C54" s="46">
        <v>0</v>
      </c>
      <c r="D54" s="125" t="str">
        <f t="shared" si="4"/>
        <v/>
      </c>
      <c r="E54" s="41"/>
    </row>
    <row r="55" spans="1:5" ht="20.399999999999999" x14ac:dyDescent="0.2">
      <c r="A55" s="42">
        <v>4177</v>
      </c>
      <c r="B55" s="44" t="s">
        <v>232</v>
      </c>
      <c r="C55" s="46">
        <v>0</v>
      </c>
      <c r="D55" s="125" t="str">
        <f t="shared" si="4"/>
        <v/>
      </c>
      <c r="E55" s="41"/>
    </row>
    <row r="56" spans="1:5" ht="20.399999999999999" x14ac:dyDescent="0.2">
      <c r="A56" s="42">
        <v>4178</v>
      </c>
      <c r="B56" s="44" t="s">
        <v>233</v>
      </c>
      <c r="C56" s="46">
        <v>0</v>
      </c>
      <c r="D56" s="125" t="str">
        <f t="shared" si="4"/>
        <v/>
      </c>
      <c r="E56" s="41"/>
    </row>
    <row r="57" spans="1:5" ht="30.6" x14ac:dyDescent="0.2">
      <c r="A57" s="118">
        <v>4200</v>
      </c>
      <c r="B57" s="122" t="s">
        <v>234</v>
      </c>
      <c r="C57" s="117">
        <v>121928517.95</v>
      </c>
      <c r="D57" s="125"/>
      <c r="E57" s="41"/>
    </row>
    <row r="58" spans="1:5" ht="20.399999999999999" x14ac:dyDescent="0.2">
      <c r="A58" s="118">
        <v>4210</v>
      </c>
      <c r="B58" s="121" t="s">
        <v>235</v>
      </c>
      <c r="C58" s="117">
        <v>121928517.95</v>
      </c>
      <c r="D58" s="125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75515759.989999995</v>
      </c>
      <c r="D59" s="125">
        <f t="shared" si="5"/>
        <v>0.61934452464162004</v>
      </c>
      <c r="E59" s="41"/>
    </row>
    <row r="60" spans="1:5" x14ac:dyDescent="0.2">
      <c r="A60" s="42">
        <v>4212</v>
      </c>
      <c r="B60" s="43" t="s">
        <v>237</v>
      </c>
      <c r="C60" s="46">
        <v>26560045</v>
      </c>
      <c r="D60" s="125">
        <f t="shared" si="5"/>
        <v>0.21783291921002143</v>
      </c>
      <c r="E60" s="41"/>
    </row>
    <row r="61" spans="1:5" x14ac:dyDescent="0.2">
      <c r="A61" s="42">
        <v>4213</v>
      </c>
      <c r="B61" s="43" t="s">
        <v>238</v>
      </c>
      <c r="C61" s="46">
        <v>19852712.960000001</v>
      </c>
      <c r="D61" s="125">
        <f t="shared" si="5"/>
        <v>0.16282255614835842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5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5">
        <f t="shared" si="5"/>
        <v>0</v>
      </c>
      <c r="E63" s="41"/>
    </row>
    <row r="64" spans="1:5" x14ac:dyDescent="0.2">
      <c r="A64" s="118">
        <v>4220</v>
      </c>
      <c r="B64" s="119" t="s">
        <v>241</v>
      </c>
      <c r="C64" s="117">
        <v>0</v>
      </c>
      <c r="D64" s="125" t="str">
        <f>IFERROR(C64/$C$64,"")</f>
        <v/>
      </c>
      <c r="E64" s="41"/>
    </row>
    <row r="65" spans="1:5" x14ac:dyDescent="0.2">
      <c r="A65" s="42">
        <v>4221</v>
      </c>
      <c r="B65" s="43" t="s">
        <v>242</v>
      </c>
      <c r="C65" s="46">
        <v>0</v>
      </c>
      <c r="D65" s="125" t="str">
        <f>IFERROR(C65/$C$64,"")</f>
        <v/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5" t="str">
        <f>IFERROR(C66/$C$64,"")</f>
        <v/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5" t="str">
        <f>IFERROR(C67/$C$64,"")</f>
        <v/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5" t="str">
        <f>IFERROR(C68/$C$64,"")</f>
        <v/>
      </c>
      <c r="E68" s="41"/>
    </row>
    <row r="69" spans="1:5" x14ac:dyDescent="0.2">
      <c r="A69" s="116">
        <v>4300</v>
      </c>
      <c r="B69" s="120" t="s">
        <v>39</v>
      </c>
      <c r="C69" s="117">
        <v>0</v>
      </c>
      <c r="D69" s="125"/>
      <c r="E69" s="43"/>
    </row>
    <row r="70" spans="1:5" x14ac:dyDescent="0.2">
      <c r="A70" s="116">
        <v>4310</v>
      </c>
      <c r="B70" s="119" t="s">
        <v>246</v>
      </c>
      <c r="C70" s="117">
        <v>0</v>
      </c>
      <c r="D70" s="125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0</v>
      </c>
      <c r="D71" s="125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0</v>
      </c>
      <c r="D72" s="125" t="str">
        <f>IFERROR(C72/$C$70,"")</f>
        <v/>
      </c>
      <c r="E72" s="43"/>
    </row>
    <row r="73" spans="1:5" x14ac:dyDescent="0.2">
      <c r="A73" s="116">
        <v>4320</v>
      </c>
      <c r="B73" s="119" t="s">
        <v>249</v>
      </c>
      <c r="C73" s="117">
        <v>0</v>
      </c>
      <c r="D73" s="125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5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5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5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5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5" t="str">
        <f t="shared" si="6"/>
        <v/>
      </c>
      <c r="E78" s="43"/>
    </row>
    <row r="79" spans="1:5" x14ac:dyDescent="0.2">
      <c r="A79" s="116">
        <v>4330</v>
      </c>
      <c r="B79" s="119" t="s">
        <v>255</v>
      </c>
      <c r="C79" s="117">
        <v>0</v>
      </c>
      <c r="D79" s="125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5" t="str">
        <f>IFERROR(C80/$C$79,"")</f>
        <v/>
      </c>
      <c r="E80" s="43"/>
    </row>
    <row r="81" spans="1:5" x14ac:dyDescent="0.2">
      <c r="A81" s="116">
        <v>4340</v>
      </c>
      <c r="B81" s="119" t="s">
        <v>256</v>
      </c>
      <c r="C81" s="117">
        <v>0</v>
      </c>
      <c r="D81" s="125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5" t="str">
        <f>IFERROR(C82/$C$81,"")</f>
        <v/>
      </c>
      <c r="E82" s="43"/>
    </row>
    <row r="83" spans="1:5" x14ac:dyDescent="0.2">
      <c r="A83" s="116">
        <v>4390</v>
      </c>
      <c r="B83" s="119" t="s">
        <v>257</v>
      </c>
      <c r="C83" s="117">
        <v>0</v>
      </c>
      <c r="D83" s="125" t="str">
        <f>IFERROR(C83/$C$83,"")</f>
        <v/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5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5" t="str">
        <f t="shared" si="7"/>
        <v/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5" t="str">
        <f t="shared" si="7"/>
        <v/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5" t="str">
        <f t="shared" si="7"/>
        <v/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5" t="str">
        <f t="shared" si="7"/>
        <v/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5" t="str">
        <f t="shared" si="7"/>
        <v/>
      </c>
      <c r="E89" s="43"/>
    </row>
    <row r="90" spans="1:5" x14ac:dyDescent="0.2">
      <c r="A90" s="45">
        <v>4399</v>
      </c>
      <c r="B90" s="43" t="s">
        <v>257</v>
      </c>
      <c r="C90" s="46">
        <v>0</v>
      </c>
      <c r="D90" s="125" t="str">
        <f t="shared" si="7"/>
        <v/>
      </c>
      <c r="E90" s="43"/>
    </row>
    <row r="91" spans="1:5" x14ac:dyDescent="0.2">
      <c r="A91" s="41"/>
      <c r="B91" s="41"/>
      <c r="C91" s="41"/>
      <c r="D91" s="131"/>
      <c r="E91" s="41"/>
    </row>
    <row r="92" spans="1:5" x14ac:dyDescent="0.2">
      <c r="A92" s="39" t="s">
        <v>532</v>
      </c>
      <c r="B92" s="39"/>
      <c r="C92" s="39"/>
      <c r="D92" s="129"/>
      <c r="E92" s="39"/>
    </row>
    <row r="93" spans="1:5" x14ac:dyDescent="0.2">
      <c r="A93" s="40" t="s">
        <v>59</v>
      </c>
      <c r="B93" s="40" t="s">
        <v>60</v>
      </c>
      <c r="C93" s="124" t="s">
        <v>61</v>
      </c>
      <c r="D93" s="130" t="s">
        <v>264</v>
      </c>
      <c r="E93" s="124" t="s">
        <v>538</v>
      </c>
    </row>
    <row r="94" spans="1:5" x14ac:dyDescent="0.2">
      <c r="A94" s="116">
        <v>5000</v>
      </c>
      <c r="B94" s="126" t="s">
        <v>40</v>
      </c>
      <c r="C94" s="117">
        <v>107588973.15000001</v>
      </c>
      <c r="D94" s="125"/>
      <c r="E94" s="43"/>
    </row>
    <row r="95" spans="1:5" x14ac:dyDescent="0.2">
      <c r="A95" s="116">
        <v>5100</v>
      </c>
      <c r="B95" s="120" t="s">
        <v>265</v>
      </c>
      <c r="C95" s="117">
        <v>82810587.620000005</v>
      </c>
      <c r="D95" s="125"/>
      <c r="E95" s="43"/>
    </row>
    <row r="96" spans="1:5" x14ac:dyDescent="0.2">
      <c r="A96" s="116">
        <v>5110</v>
      </c>
      <c r="B96" s="119" t="s">
        <v>266</v>
      </c>
      <c r="C96" s="117">
        <v>44622880.950000003</v>
      </c>
      <c r="D96" s="125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19028556.789999999</v>
      </c>
      <c r="D97" s="125">
        <f t="shared" ref="D97:D102" si="8">IFERROR(C97/$C$96,"")</f>
        <v>0.42643048554667551</v>
      </c>
      <c r="E97" s="43"/>
    </row>
    <row r="98" spans="1:5" x14ac:dyDescent="0.2">
      <c r="A98" s="45">
        <v>5112</v>
      </c>
      <c r="B98" s="43" t="s">
        <v>268</v>
      </c>
      <c r="C98" s="46">
        <v>4819087.1100000003</v>
      </c>
      <c r="D98" s="125">
        <f t="shared" si="8"/>
        <v>0.10799587582432864</v>
      </c>
      <c r="E98" s="43"/>
    </row>
    <row r="99" spans="1:5" x14ac:dyDescent="0.2">
      <c r="A99" s="45">
        <v>5113</v>
      </c>
      <c r="B99" s="43" t="s">
        <v>269</v>
      </c>
      <c r="C99" s="46">
        <v>6194629.2599999998</v>
      </c>
      <c r="D99" s="125">
        <f t="shared" si="8"/>
        <v>0.13882181356558063</v>
      </c>
      <c r="E99" s="43"/>
    </row>
    <row r="100" spans="1:5" x14ac:dyDescent="0.2">
      <c r="A100" s="45">
        <v>5114</v>
      </c>
      <c r="B100" s="43" t="s">
        <v>270</v>
      </c>
      <c r="C100" s="46">
        <v>0</v>
      </c>
      <c r="D100" s="125">
        <f t="shared" si="8"/>
        <v>0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14580607.789999999</v>
      </c>
      <c r="D101" s="125">
        <f t="shared" si="8"/>
        <v>0.3267518250634151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5">
        <f t="shared" si="8"/>
        <v>0</v>
      </c>
      <c r="E102" s="43"/>
    </row>
    <row r="103" spans="1:5" x14ac:dyDescent="0.2">
      <c r="A103" s="116">
        <v>5120</v>
      </c>
      <c r="B103" s="119" t="s">
        <v>273</v>
      </c>
      <c r="C103" s="117">
        <v>9984908.5299999993</v>
      </c>
      <c r="D103" s="125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1256564.94</v>
      </c>
      <c r="D104" s="125">
        <f t="shared" ref="D104:D112" si="9">IFERROR(C104/$C$103,"")</f>
        <v>0.12584641473926453</v>
      </c>
      <c r="E104" s="43"/>
    </row>
    <row r="105" spans="1:5" x14ac:dyDescent="0.2">
      <c r="A105" s="45">
        <v>5122</v>
      </c>
      <c r="B105" s="43" t="s">
        <v>275</v>
      </c>
      <c r="C105" s="46">
        <v>756440.76</v>
      </c>
      <c r="D105" s="125">
        <f t="shared" si="9"/>
        <v>7.5758406572002918E-2</v>
      </c>
      <c r="E105" s="43"/>
    </row>
    <row r="106" spans="1:5" x14ac:dyDescent="0.2">
      <c r="A106" s="45">
        <v>5123</v>
      </c>
      <c r="B106" s="43" t="s">
        <v>276</v>
      </c>
      <c r="C106" s="46">
        <v>39750</v>
      </c>
      <c r="D106" s="125">
        <f t="shared" si="9"/>
        <v>3.9810079261687545E-3</v>
      </c>
      <c r="E106" s="43"/>
    </row>
    <row r="107" spans="1:5" x14ac:dyDescent="0.2">
      <c r="A107" s="45">
        <v>5124</v>
      </c>
      <c r="B107" s="43" t="s">
        <v>277</v>
      </c>
      <c r="C107" s="46">
        <v>1867055.55</v>
      </c>
      <c r="D107" s="125">
        <f t="shared" si="9"/>
        <v>0.18698774699741794</v>
      </c>
      <c r="E107" s="43"/>
    </row>
    <row r="108" spans="1:5" x14ac:dyDescent="0.2">
      <c r="A108" s="45">
        <v>5125</v>
      </c>
      <c r="B108" s="43" t="s">
        <v>278</v>
      </c>
      <c r="C108" s="46">
        <v>47703</v>
      </c>
      <c r="D108" s="125">
        <f t="shared" si="9"/>
        <v>4.777509964830895E-3</v>
      </c>
      <c r="E108" s="43"/>
    </row>
    <row r="109" spans="1:5" x14ac:dyDescent="0.2">
      <c r="A109" s="45">
        <v>5126</v>
      </c>
      <c r="B109" s="43" t="s">
        <v>279</v>
      </c>
      <c r="C109" s="46">
        <v>5207921.8099999996</v>
      </c>
      <c r="D109" s="125">
        <f t="shared" si="9"/>
        <v>0.52157932086734904</v>
      </c>
      <c r="E109" s="43"/>
    </row>
    <row r="110" spans="1:5" x14ac:dyDescent="0.2">
      <c r="A110" s="45">
        <v>5127</v>
      </c>
      <c r="B110" s="43" t="s">
        <v>280</v>
      </c>
      <c r="C110" s="46">
        <v>657904.29</v>
      </c>
      <c r="D110" s="125">
        <f t="shared" si="9"/>
        <v>6.5889866494350358E-2</v>
      </c>
      <c r="E110" s="43"/>
    </row>
    <row r="111" spans="1:5" x14ac:dyDescent="0.2">
      <c r="A111" s="45">
        <v>5128</v>
      </c>
      <c r="B111" s="43" t="s">
        <v>281</v>
      </c>
      <c r="C111" s="46">
        <v>0</v>
      </c>
      <c r="D111" s="125">
        <f t="shared" si="9"/>
        <v>0</v>
      </c>
      <c r="E111" s="43"/>
    </row>
    <row r="112" spans="1:5" x14ac:dyDescent="0.2">
      <c r="A112" s="45">
        <v>5129</v>
      </c>
      <c r="B112" s="43" t="s">
        <v>282</v>
      </c>
      <c r="C112" s="46">
        <v>151568.18</v>
      </c>
      <c r="D112" s="125">
        <f t="shared" si="9"/>
        <v>1.5179726438615657E-2</v>
      </c>
      <c r="E112" s="43"/>
    </row>
    <row r="113" spans="1:5" x14ac:dyDescent="0.2">
      <c r="A113" s="116">
        <v>5130</v>
      </c>
      <c r="B113" s="119" t="s">
        <v>283</v>
      </c>
      <c r="C113" s="117">
        <v>28202798.140000001</v>
      </c>
      <c r="D113" s="125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2987085.18</v>
      </c>
      <c r="D114" s="125">
        <f t="shared" ref="D114:D122" si="10">IFERROR(C114/$C$113,"")</f>
        <v>0.10591449703578952</v>
      </c>
      <c r="E114" s="43"/>
    </row>
    <row r="115" spans="1:5" x14ac:dyDescent="0.2">
      <c r="A115" s="45">
        <v>5132</v>
      </c>
      <c r="B115" s="43" t="s">
        <v>285</v>
      </c>
      <c r="C115" s="46">
        <v>1471366.44</v>
      </c>
      <c r="D115" s="125">
        <f t="shared" si="10"/>
        <v>5.2170938241520172E-2</v>
      </c>
      <c r="E115" s="43"/>
    </row>
    <row r="116" spans="1:5" x14ac:dyDescent="0.2">
      <c r="A116" s="45">
        <v>5133</v>
      </c>
      <c r="B116" s="43" t="s">
        <v>286</v>
      </c>
      <c r="C116" s="46">
        <v>2353458.7799999998</v>
      </c>
      <c r="D116" s="125">
        <f t="shared" si="10"/>
        <v>8.3447705022647783E-2</v>
      </c>
      <c r="E116" s="43"/>
    </row>
    <row r="117" spans="1:5" x14ac:dyDescent="0.2">
      <c r="A117" s="45">
        <v>5134</v>
      </c>
      <c r="B117" s="43" t="s">
        <v>287</v>
      </c>
      <c r="C117" s="46">
        <v>744626.49</v>
      </c>
      <c r="D117" s="125">
        <f t="shared" si="10"/>
        <v>2.6402574890038905E-2</v>
      </c>
      <c r="E117" s="43"/>
    </row>
    <row r="118" spans="1:5" x14ac:dyDescent="0.2">
      <c r="A118" s="45">
        <v>5135</v>
      </c>
      <c r="B118" s="43" t="s">
        <v>288</v>
      </c>
      <c r="C118" s="46">
        <v>2167689.7599999998</v>
      </c>
      <c r="D118" s="125">
        <f t="shared" si="10"/>
        <v>7.6860804705954605E-2</v>
      </c>
      <c r="E118" s="43"/>
    </row>
    <row r="119" spans="1:5" x14ac:dyDescent="0.2">
      <c r="A119" s="45">
        <v>5136</v>
      </c>
      <c r="B119" s="43" t="s">
        <v>289</v>
      </c>
      <c r="C119" s="46">
        <v>455807.81</v>
      </c>
      <c r="D119" s="125">
        <f t="shared" si="10"/>
        <v>1.616179386659965E-2</v>
      </c>
      <c r="E119" s="43"/>
    </row>
    <row r="120" spans="1:5" x14ac:dyDescent="0.2">
      <c r="A120" s="45">
        <v>5137</v>
      </c>
      <c r="B120" s="43" t="s">
        <v>290</v>
      </c>
      <c r="C120" s="46">
        <v>633992.31000000006</v>
      </c>
      <c r="D120" s="125">
        <f t="shared" si="10"/>
        <v>2.2479766257689493E-2</v>
      </c>
      <c r="E120" s="43"/>
    </row>
    <row r="121" spans="1:5" x14ac:dyDescent="0.2">
      <c r="A121" s="45">
        <v>5138</v>
      </c>
      <c r="B121" s="43" t="s">
        <v>291</v>
      </c>
      <c r="C121" s="46">
        <v>15921247.51</v>
      </c>
      <c r="D121" s="125">
        <f t="shared" si="10"/>
        <v>0.56452722992116555</v>
      </c>
      <c r="E121" s="43"/>
    </row>
    <row r="122" spans="1:5" x14ac:dyDescent="0.2">
      <c r="A122" s="45">
        <v>5139</v>
      </c>
      <c r="B122" s="43" t="s">
        <v>292</v>
      </c>
      <c r="C122" s="46">
        <v>1467523.86</v>
      </c>
      <c r="D122" s="125">
        <f t="shared" si="10"/>
        <v>5.2034690058594311E-2</v>
      </c>
      <c r="E122" s="43"/>
    </row>
    <row r="123" spans="1:5" x14ac:dyDescent="0.2">
      <c r="A123" s="116">
        <v>5200</v>
      </c>
      <c r="B123" s="120" t="s">
        <v>293</v>
      </c>
      <c r="C123" s="117">
        <v>24695003.530000001</v>
      </c>
      <c r="D123" s="125"/>
      <c r="E123" s="43"/>
    </row>
    <row r="124" spans="1:5" x14ac:dyDescent="0.2">
      <c r="A124" s="116">
        <v>5210</v>
      </c>
      <c r="B124" s="119" t="s">
        <v>294</v>
      </c>
      <c r="C124" s="117">
        <v>0</v>
      </c>
      <c r="D124" s="125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5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5" t="str">
        <f>IFERROR(C126/$C$124,"")</f>
        <v/>
      </c>
      <c r="E126" s="43"/>
    </row>
    <row r="127" spans="1:5" x14ac:dyDescent="0.2">
      <c r="A127" s="116">
        <v>5220</v>
      </c>
      <c r="B127" s="119" t="s">
        <v>297</v>
      </c>
      <c r="C127" s="117">
        <v>7222558</v>
      </c>
      <c r="D127" s="125">
        <f>IFERROR(C127/$C$127,"")</f>
        <v>1</v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5">
        <f>IFERROR(C128/$C$127,"")</f>
        <v>0</v>
      </c>
      <c r="E128" s="43"/>
    </row>
    <row r="129" spans="1:5" x14ac:dyDescent="0.2">
      <c r="A129" s="45">
        <v>5222</v>
      </c>
      <c r="B129" s="43" t="s">
        <v>299</v>
      </c>
      <c r="C129" s="46">
        <v>7222558</v>
      </c>
      <c r="D129" s="125">
        <f>IFERROR(C129/$C$127,"")</f>
        <v>1</v>
      </c>
      <c r="E129" s="43"/>
    </row>
    <row r="130" spans="1:5" x14ac:dyDescent="0.2">
      <c r="A130" s="116">
        <v>5230</v>
      </c>
      <c r="B130" s="119" t="s">
        <v>243</v>
      </c>
      <c r="C130" s="117">
        <v>0</v>
      </c>
      <c r="D130" s="125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5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5" t="str">
        <f>IFERROR(C132/$C$130,"")</f>
        <v/>
      </c>
      <c r="E132" s="43"/>
    </row>
    <row r="133" spans="1:5" x14ac:dyDescent="0.2">
      <c r="A133" s="116">
        <v>5240</v>
      </c>
      <c r="B133" s="119" t="s">
        <v>302</v>
      </c>
      <c r="C133" s="117">
        <v>17068952.899999999</v>
      </c>
      <c r="D133" s="125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17068952.899999999</v>
      </c>
      <c r="D134" s="125">
        <f>IFERROR(C134/$C$133,"")</f>
        <v>1</v>
      </c>
      <c r="E134" s="43"/>
    </row>
    <row r="135" spans="1:5" x14ac:dyDescent="0.2">
      <c r="A135" s="45">
        <v>5242</v>
      </c>
      <c r="B135" s="43" t="s">
        <v>304</v>
      </c>
      <c r="C135" s="46">
        <v>0</v>
      </c>
      <c r="D135" s="125">
        <f>IFERROR(C135/$C$133,"")</f>
        <v>0</v>
      </c>
      <c r="E135" s="43"/>
    </row>
    <row r="136" spans="1:5" x14ac:dyDescent="0.2">
      <c r="A136" s="45">
        <v>5243</v>
      </c>
      <c r="B136" s="43" t="s">
        <v>305</v>
      </c>
      <c r="C136" s="46">
        <v>0</v>
      </c>
      <c r="D136" s="125">
        <f>IFERROR(C136/$C$133,"")</f>
        <v>0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5">
        <f>IFERROR(C137/$C$133,"")</f>
        <v>0</v>
      </c>
      <c r="E137" s="43"/>
    </row>
    <row r="138" spans="1:5" x14ac:dyDescent="0.2">
      <c r="A138" s="116">
        <v>5250</v>
      </c>
      <c r="B138" s="119" t="s">
        <v>244</v>
      </c>
      <c r="C138" s="117">
        <v>183679.44</v>
      </c>
      <c r="D138" s="125">
        <f>IFERROR(C138/$C$138,"")</f>
        <v>1</v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5">
        <f>IFERROR(C139/$C$138,"")</f>
        <v>0</v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5">
        <f>IFERROR(C140/$C$138,"")</f>
        <v>0</v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5">
        <f>IFERROR(C141/$C$138,"")</f>
        <v>0</v>
      </c>
      <c r="E141" s="43"/>
    </row>
    <row r="142" spans="1:5" x14ac:dyDescent="0.2">
      <c r="A142" s="116">
        <v>5260</v>
      </c>
      <c r="B142" s="119" t="s">
        <v>310</v>
      </c>
      <c r="C142" s="117">
        <v>0</v>
      </c>
      <c r="D142" s="125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5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5" t="str">
        <f>IFERROR(C144/$C$142,"")</f>
        <v/>
      </c>
      <c r="E144" s="43"/>
    </row>
    <row r="145" spans="1:5" x14ac:dyDescent="0.2">
      <c r="A145" s="116">
        <v>5270</v>
      </c>
      <c r="B145" s="119" t="s">
        <v>313</v>
      </c>
      <c r="C145" s="117">
        <v>0</v>
      </c>
      <c r="D145" s="125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5" t="str">
        <f>IFERROR(C146/$C$145,"")</f>
        <v/>
      </c>
      <c r="E146" s="43"/>
    </row>
    <row r="147" spans="1:5" x14ac:dyDescent="0.2">
      <c r="A147" s="116">
        <v>5280</v>
      </c>
      <c r="B147" s="119" t="s">
        <v>315</v>
      </c>
      <c r="C147" s="117">
        <v>0</v>
      </c>
      <c r="D147" s="125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5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5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5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5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5" t="str">
        <f t="shared" si="11"/>
        <v/>
      </c>
      <c r="E152" s="43"/>
    </row>
    <row r="153" spans="1:5" x14ac:dyDescent="0.2">
      <c r="A153" s="116">
        <v>5290</v>
      </c>
      <c r="B153" s="119" t="s">
        <v>321</v>
      </c>
      <c r="C153" s="117">
        <v>0</v>
      </c>
      <c r="D153" s="125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5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5" t="str">
        <f>IFERROR(C155/$C$153,"")</f>
        <v/>
      </c>
      <c r="E155" s="43"/>
    </row>
    <row r="156" spans="1:5" x14ac:dyDescent="0.2">
      <c r="A156" s="116">
        <v>5300</v>
      </c>
      <c r="B156" s="120" t="s">
        <v>324</v>
      </c>
      <c r="C156" s="117">
        <v>74713</v>
      </c>
      <c r="D156" s="125"/>
      <c r="E156" s="43"/>
    </row>
    <row r="157" spans="1:5" x14ac:dyDescent="0.2">
      <c r="A157" s="116">
        <v>5310</v>
      </c>
      <c r="B157" s="119" t="s">
        <v>236</v>
      </c>
      <c r="C157" s="117">
        <v>0</v>
      </c>
      <c r="D157" s="125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5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5" t="str">
        <f>IFERROR(C159/$C$157,"")</f>
        <v/>
      </c>
      <c r="E159" s="43"/>
    </row>
    <row r="160" spans="1:5" x14ac:dyDescent="0.2">
      <c r="A160" s="116">
        <v>5320</v>
      </c>
      <c r="B160" s="119" t="s">
        <v>237</v>
      </c>
      <c r="C160" s="117">
        <v>0</v>
      </c>
      <c r="D160" s="125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5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5" t="str">
        <f>IFERROR(C162/$C$160,"")</f>
        <v/>
      </c>
      <c r="E162" s="43"/>
    </row>
    <row r="163" spans="1:5" x14ac:dyDescent="0.2">
      <c r="A163" s="116">
        <v>5330</v>
      </c>
      <c r="B163" s="119" t="s">
        <v>238</v>
      </c>
      <c r="C163" s="117">
        <v>74713</v>
      </c>
      <c r="D163" s="125">
        <f>IFERROR(C163/$C$163,"")</f>
        <v>1</v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5">
        <f>IFERROR(C164/$C$163,"")</f>
        <v>0</v>
      </c>
      <c r="E164" s="43"/>
    </row>
    <row r="165" spans="1:5" x14ac:dyDescent="0.2">
      <c r="A165" s="45">
        <v>5332</v>
      </c>
      <c r="B165" s="43" t="s">
        <v>330</v>
      </c>
      <c r="C165" s="46">
        <v>74713</v>
      </c>
      <c r="D165" s="125">
        <f>IFERROR(C165/$C$163,"")</f>
        <v>1</v>
      </c>
      <c r="E165" s="43"/>
    </row>
    <row r="166" spans="1:5" x14ac:dyDescent="0.2">
      <c r="A166" s="116">
        <v>5400</v>
      </c>
      <c r="B166" s="120" t="s">
        <v>331</v>
      </c>
      <c r="C166" s="117">
        <v>0</v>
      </c>
      <c r="D166" s="125"/>
      <c r="E166" s="43"/>
    </row>
    <row r="167" spans="1:5" x14ac:dyDescent="0.2">
      <c r="A167" s="116">
        <v>5410</v>
      </c>
      <c r="B167" s="119" t="s">
        <v>332</v>
      </c>
      <c r="C167" s="117">
        <v>0</v>
      </c>
      <c r="D167" s="125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5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5" t="str">
        <f t="shared" si="12"/>
        <v/>
      </c>
      <c r="E169" s="43"/>
    </row>
    <row r="170" spans="1:5" x14ac:dyDescent="0.2">
      <c r="A170" s="116">
        <v>5420</v>
      </c>
      <c r="B170" s="119" t="s">
        <v>335</v>
      </c>
      <c r="C170" s="117">
        <v>0</v>
      </c>
      <c r="D170" s="125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5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5" t="str">
        <f>IFERROR(C172/$C$170,"")</f>
        <v/>
      </c>
      <c r="E172" s="43"/>
    </row>
    <row r="173" spans="1:5" x14ac:dyDescent="0.2">
      <c r="A173" s="116">
        <v>5430</v>
      </c>
      <c r="B173" s="119" t="s">
        <v>338</v>
      </c>
      <c r="C173" s="117">
        <v>0</v>
      </c>
      <c r="D173" s="125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5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5" t="str">
        <f>IFERROR(C175/$C$173,"")</f>
        <v/>
      </c>
      <c r="E175" s="43"/>
    </row>
    <row r="176" spans="1:5" x14ac:dyDescent="0.2">
      <c r="A176" s="116">
        <v>5440</v>
      </c>
      <c r="B176" s="119" t="s">
        <v>341</v>
      </c>
      <c r="C176" s="117">
        <v>0</v>
      </c>
      <c r="D176" s="125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5" t="str">
        <f>IFERROR(C177/$C$176,"")</f>
        <v/>
      </c>
      <c r="E177" s="43"/>
    </row>
    <row r="178" spans="1:5" x14ac:dyDescent="0.2">
      <c r="A178" s="116">
        <v>5450</v>
      </c>
      <c r="B178" s="119" t="s">
        <v>342</v>
      </c>
      <c r="C178" s="117">
        <v>0</v>
      </c>
      <c r="D178" s="125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5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5" t="str">
        <f>IFERROR(C180/$C$178,"")</f>
        <v/>
      </c>
      <c r="E180" s="43"/>
    </row>
    <row r="181" spans="1:5" x14ac:dyDescent="0.2">
      <c r="A181" s="116">
        <v>5500</v>
      </c>
      <c r="B181" s="120" t="s">
        <v>345</v>
      </c>
      <c r="C181" s="117">
        <v>8669</v>
      </c>
      <c r="D181" s="125"/>
      <c r="E181" s="43"/>
    </row>
    <row r="182" spans="1:5" x14ac:dyDescent="0.2">
      <c r="A182" s="116">
        <v>5510</v>
      </c>
      <c r="B182" s="119" t="s">
        <v>346</v>
      </c>
      <c r="C182" s="117">
        <v>0</v>
      </c>
      <c r="D182" s="125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5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5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5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5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5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5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5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5" t="str">
        <f t="shared" si="13"/>
        <v/>
      </c>
      <c r="E190" s="43"/>
    </row>
    <row r="191" spans="1:5" x14ac:dyDescent="0.2">
      <c r="A191" s="116">
        <v>5520</v>
      </c>
      <c r="B191" s="119" t="s">
        <v>355</v>
      </c>
      <c r="C191" s="117">
        <v>0</v>
      </c>
      <c r="D191" s="125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5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5" t="str">
        <f>IFERROR(C193/$C$191,"")</f>
        <v/>
      </c>
      <c r="E193" s="43"/>
    </row>
    <row r="194" spans="1:5" x14ac:dyDescent="0.2">
      <c r="A194" s="116">
        <v>5530</v>
      </c>
      <c r="B194" s="119" t="s">
        <v>358</v>
      </c>
      <c r="C194" s="117">
        <v>0</v>
      </c>
      <c r="D194" s="125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5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5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5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5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5" t="str">
        <f t="shared" si="14"/>
        <v/>
      </c>
      <c r="E199" s="43"/>
    </row>
    <row r="200" spans="1:5" x14ac:dyDescent="0.2">
      <c r="A200" s="116">
        <v>5590</v>
      </c>
      <c r="B200" s="119" t="s">
        <v>364</v>
      </c>
      <c r="C200" s="117">
        <v>0</v>
      </c>
      <c r="D200" s="125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8669</v>
      </c>
      <c r="D201" s="125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5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5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5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5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5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5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5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5" t="str">
        <f t="shared" si="15"/>
        <v/>
      </c>
      <c r="E209" s="43"/>
    </row>
    <row r="210" spans="1:5" x14ac:dyDescent="0.2">
      <c r="A210" s="116">
        <v>5600</v>
      </c>
      <c r="B210" s="120" t="s">
        <v>373</v>
      </c>
      <c r="C210" s="117">
        <v>0</v>
      </c>
      <c r="D210" s="125"/>
      <c r="E210" s="43"/>
    </row>
    <row r="211" spans="1:5" x14ac:dyDescent="0.2">
      <c r="A211" s="116">
        <v>5610</v>
      </c>
      <c r="B211" s="119" t="s">
        <v>374</v>
      </c>
      <c r="C211" s="117">
        <v>0</v>
      </c>
      <c r="D211" s="125" t="str">
        <f>IFERROR(C211/$C$211,"")</f>
        <v/>
      </c>
      <c r="E211" s="43"/>
    </row>
    <row r="212" spans="1:5" x14ac:dyDescent="0.2">
      <c r="A212" s="45">
        <v>5611</v>
      </c>
      <c r="B212" s="43" t="s">
        <v>375</v>
      </c>
      <c r="C212" s="46">
        <v>0</v>
      </c>
      <c r="D212" s="125" t="str">
        <f>IFERROR(C212/$C$211,"")</f>
        <v/>
      </c>
      <c r="E212" s="43"/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0.7" right="0.7" top="0.75" bottom="0.75" header="0.3" footer="0.3"/>
  <pageSetup scale="65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J170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</sheetViews>
  <sheetFormatPr baseColWidth="10" defaultColWidth="9.109375" defaultRowHeight="10.199999999999999" x14ac:dyDescent="0.2"/>
  <cols>
    <col min="1" max="1" width="10" style="15" customWidth="1"/>
    <col min="2" max="2" width="64.5546875" style="15" bestFit="1" customWidth="1"/>
    <col min="3" max="3" width="16.44140625" style="15" bestFit="1" customWidth="1"/>
    <col min="4" max="4" width="19.109375" style="15" customWidth="1"/>
    <col min="5" max="5" width="24.5546875" style="15" customWidth="1"/>
    <col min="6" max="6" width="22.88671875" style="15" customWidth="1"/>
    <col min="7" max="8" width="16.88671875" style="15" customWidth="1"/>
    <col min="9" max="9" width="13.88671875" style="15" customWidth="1"/>
    <col min="10" max="10" width="23.88671875" style="15" bestFit="1" customWidth="1"/>
    <col min="11" max="16384" width="9.109375" style="15"/>
  </cols>
  <sheetData>
    <row r="1" spans="1:8" s="12" customFormat="1" ht="11.25" customHeight="1" x14ac:dyDescent="0.3">
      <c r="A1" s="160" t="str">
        <f>'Notas a los Edos Financieros'!A1</f>
        <v>MUNICIPIO DE CORONEO, GTO. 2025</v>
      </c>
      <c r="B1" s="161"/>
      <c r="C1" s="161"/>
      <c r="D1" s="161"/>
      <c r="E1" s="161"/>
      <c r="F1" s="161"/>
      <c r="G1" s="11" t="s">
        <v>0</v>
      </c>
      <c r="H1" s="20">
        <f>'Notas a los Edos Financieros'!D1</f>
        <v>2025</v>
      </c>
    </row>
    <row r="2" spans="1:8" s="12" customFormat="1" ht="11.25" customHeight="1" x14ac:dyDescent="0.3">
      <c r="A2" s="160" t="s">
        <v>56</v>
      </c>
      <c r="B2" s="161"/>
      <c r="C2" s="161"/>
      <c r="D2" s="161"/>
      <c r="E2" s="161"/>
      <c r="F2" s="161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3">
      <c r="A3" s="160" t="str">
        <f>'Notas a los Edos Financieros'!A3</f>
        <v>DEL 01 DE ENERO DEL 2025 AL 31 DE DICIEMBRE DEL 2025</v>
      </c>
      <c r="B3" s="161"/>
      <c r="C3" s="161"/>
      <c r="D3" s="161"/>
      <c r="E3" s="161"/>
      <c r="F3" s="161"/>
      <c r="G3" s="11" t="s">
        <v>3</v>
      </c>
      <c r="H3" s="20">
        <f>'Notas a los Edos Financieros'!D3</f>
        <v>5</v>
      </c>
    </row>
    <row r="4" spans="1:8" s="12" customFormat="1" ht="11.25" customHeight="1" x14ac:dyDescent="0.3">
      <c r="A4" s="159" t="s">
        <v>4</v>
      </c>
      <c r="B4" s="159"/>
      <c r="C4" s="159"/>
      <c r="D4" s="159"/>
      <c r="E4" s="159"/>
      <c r="F4" s="159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318754.8</v>
      </c>
    </row>
    <row r="11" spans="1:8" x14ac:dyDescent="0.2">
      <c r="A11" s="17">
        <v>1121</v>
      </c>
      <c r="B11" s="15" t="s">
        <v>65</v>
      </c>
      <c r="C11" s="19">
        <v>0</v>
      </c>
    </row>
    <row r="12" spans="1:8" x14ac:dyDescent="0.2">
      <c r="A12" s="17"/>
      <c r="C12" s="19"/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835048.03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489204.62</v>
      </c>
      <c r="D20" s="19">
        <v>489204.62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8" x14ac:dyDescent="0.2">
      <c r="A22" s="96">
        <v>1126</v>
      </c>
      <c r="B22" s="97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6">
        <v>1129</v>
      </c>
      <c r="B23" s="97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4780472.5599999996</v>
      </c>
      <c r="D27" s="19">
        <v>4780472.5599999996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0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0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277655414.11000001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22335174.579999998</v>
      </c>
      <c r="D57" s="145"/>
      <c r="E57" s="145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0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189986966.81999999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65333272.710000001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59536906.990000002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12643246.23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2174386.87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299828.88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26575155.890000001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0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17307096.449999999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537192.67000000004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865896.52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0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865896.52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0</v>
      </c>
      <c r="D82" s="145"/>
      <c r="E82" s="145"/>
    </row>
    <row r="83" spans="1:8" x14ac:dyDescent="0.2">
      <c r="A83" s="17">
        <v>1271</v>
      </c>
      <c r="B83" s="15" t="s">
        <v>136</v>
      </c>
      <c r="C83" s="19">
        <v>0</v>
      </c>
      <c r="D83" s="145"/>
      <c r="E83" s="145"/>
    </row>
    <row r="84" spans="1:8" x14ac:dyDescent="0.2">
      <c r="A84" s="17">
        <v>1272</v>
      </c>
      <c r="B84" s="15" t="s">
        <v>137</v>
      </c>
      <c r="C84" s="19">
        <v>0</v>
      </c>
      <c r="D84" s="145"/>
      <c r="E84" s="145"/>
    </row>
    <row r="85" spans="1:8" x14ac:dyDescent="0.2">
      <c r="A85" s="17">
        <v>1273</v>
      </c>
      <c r="B85" s="15" t="s">
        <v>138</v>
      </c>
      <c r="C85" s="19">
        <v>0</v>
      </c>
      <c r="D85" s="145"/>
      <c r="E85" s="145"/>
    </row>
    <row r="86" spans="1:8" x14ac:dyDescent="0.2">
      <c r="A86" s="17">
        <v>1274</v>
      </c>
      <c r="B86" s="15" t="s">
        <v>139</v>
      </c>
      <c r="C86" s="19">
        <v>0</v>
      </c>
      <c r="D86" s="145"/>
      <c r="E86" s="145"/>
    </row>
    <row r="87" spans="1:8" x14ac:dyDescent="0.2">
      <c r="A87" s="17">
        <v>1275</v>
      </c>
      <c r="B87" s="15" t="s">
        <v>140</v>
      </c>
      <c r="C87" s="19">
        <v>0</v>
      </c>
      <c r="D87" s="145"/>
      <c r="E87" s="145"/>
    </row>
    <row r="88" spans="1:8" x14ac:dyDescent="0.2">
      <c r="A88" s="17">
        <v>1279</v>
      </c>
      <c r="B88" s="15" t="s">
        <v>141</v>
      </c>
      <c r="C88" s="19">
        <v>0</v>
      </c>
      <c r="D88" s="145"/>
      <c r="E88" s="145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0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0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5991540.7800000003</v>
      </c>
      <c r="D110" s="19">
        <v>5991540.7800000003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707617.16</v>
      </c>
      <c r="D111" s="19">
        <v>707617.16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4524713.4000000004</v>
      </c>
      <c r="D112" s="19">
        <v>4524713.4000000004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426000.63</v>
      </c>
      <c r="D113" s="19">
        <v>426000.63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749305.34</v>
      </c>
      <c r="D114" s="19">
        <v>749305.34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-307759.44</v>
      </c>
      <c r="D115" s="19">
        <v>-307759.44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7526.7</v>
      </c>
      <c r="D117" s="19">
        <v>7526.7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-115863.01</v>
      </c>
      <c r="D119" s="19">
        <v>-115863.01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6864981.4900000002</v>
      </c>
      <c r="D120" s="19">
        <v>6864981.4900000002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6000000</v>
      </c>
      <c r="D121" s="19">
        <v>6000000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864981.49</v>
      </c>
      <c r="D123" s="19">
        <v>864981.49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0</v>
      </c>
    </row>
    <row r="128" spans="1:8" x14ac:dyDescent="0.2">
      <c r="A128" s="17">
        <v>2161</v>
      </c>
      <c r="B128" s="15" t="s">
        <v>170</v>
      </c>
      <c r="C128" s="19">
        <v>0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41134.080000000002</v>
      </c>
    </row>
    <row r="145" spans="1:8" x14ac:dyDescent="0.2">
      <c r="A145" s="17">
        <v>2151</v>
      </c>
      <c r="B145" s="15" t="s">
        <v>565</v>
      </c>
      <c r="C145" s="19">
        <v>41134.080000000002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" right="0.7" top="0.75" bottom="0.75" header="0.3" footer="0.3"/>
  <pageSetup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1:E3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</sheetViews>
  <sheetFormatPr baseColWidth="10" defaultColWidth="9.109375" defaultRowHeight="10.199999999999999" x14ac:dyDescent="0.2"/>
  <cols>
    <col min="1" max="1" width="10" style="24" customWidth="1"/>
    <col min="2" max="2" width="48.109375" style="24" customWidth="1"/>
    <col min="3" max="3" width="22.88671875" style="24" customWidth="1"/>
    <col min="4" max="5" width="16.88671875" style="24" customWidth="1"/>
    <col min="6" max="16384" width="9.109375" style="24"/>
  </cols>
  <sheetData>
    <row r="1" spans="1:5" ht="11.25" customHeight="1" x14ac:dyDescent="0.2">
      <c r="A1" s="162" t="str">
        <f>ESF!A1</f>
        <v>MUNICIPIO DE CORONEO, GTO. 2025</v>
      </c>
      <c r="B1" s="162"/>
      <c r="C1" s="162"/>
      <c r="D1" s="22" t="s">
        <v>0</v>
      </c>
      <c r="E1" s="23">
        <f>'Notas a los Edos Financieros'!D1</f>
        <v>2025</v>
      </c>
    </row>
    <row r="2" spans="1:5" ht="11.25" customHeight="1" x14ac:dyDescent="0.2">
      <c r="A2" s="162" t="s">
        <v>376</v>
      </c>
      <c r="B2" s="162"/>
      <c r="C2" s="162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62" t="str">
        <f>ESF!A3</f>
        <v>DEL 01 DE ENERO DEL 2025 AL 31 DE DICIEMBRE DEL 2025</v>
      </c>
      <c r="B3" s="162"/>
      <c r="C3" s="162"/>
      <c r="D3" s="22" t="s">
        <v>3</v>
      </c>
      <c r="E3" s="23">
        <f>'Notas a los Edos Financieros'!D3</f>
        <v>5</v>
      </c>
    </row>
    <row r="4" spans="1:5" ht="11.25" customHeight="1" x14ac:dyDescent="0.2">
      <c r="A4" s="162" t="s">
        <v>4</v>
      </c>
      <c r="B4" s="162"/>
      <c r="C4" s="162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420489.44</v>
      </c>
    </row>
    <row r="10" spans="1:5" x14ac:dyDescent="0.2">
      <c r="A10" s="28">
        <v>3120</v>
      </c>
      <c r="B10" s="24" t="s">
        <v>378</v>
      </c>
      <c r="C10" s="29">
        <v>0</v>
      </c>
    </row>
    <row r="11" spans="1:5" x14ac:dyDescent="0.2">
      <c r="A11" s="28">
        <v>3130</v>
      </c>
      <c r="B11" s="24" t="s">
        <v>379</v>
      </c>
      <c r="C11" s="29">
        <v>29441637.030000001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29451655.57</v>
      </c>
    </row>
    <row r="16" spans="1:5" x14ac:dyDescent="0.2">
      <c r="A16" s="28">
        <v>3220</v>
      </c>
      <c r="B16" s="24" t="s">
        <v>383</v>
      </c>
      <c r="C16" s="29">
        <v>297575953.58999997</v>
      </c>
    </row>
    <row r="17" spans="1:4" x14ac:dyDescent="0.2">
      <c r="A17" s="28">
        <v>3230</v>
      </c>
      <c r="B17" s="24" t="s">
        <v>384</v>
      </c>
      <c r="C17" s="29">
        <v>4539626</v>
      </c>
    </row>
    <row r="18" spans="1:4" x14ac:dyDescent="0.2">
      <c r="A18" s="28">
        <v>3231</v>
      </c>
      <c r="B18" s="24" t="s">
        <v>385</v>
      </c>
      <c r="C18" s="29">
        <v>0</v>
      </c>
    </row>
    <row r="19" spans="1:4" x14ac:dyDescent="0.2">
      <c r="A19" s="28">
        <v>3232</v>
      </c>
      <c r="B19" s="24" t="s">
        <v>386</v>
      </c>
      <c r="C19" s="29">
        <v>0</v>
      </c>
    </row>
    <row r="20" spans="1:4" x14ac:dyDescent="0.2">
      <c r="A20" s="28">
        <v>3233</v>
      </c>
      <c r="B20" s="24" t="s">
        <v>387</v>
      </c>
      <c r="C20" s="29">
        <v>0</v>
      </c>
    </row>
    <row r="21" spans="1:4" x14ac:dyDescent="0.2">
      <c r="A21" s="28">
        <v>3239</v>
      </c>
      <c r="B21" s="24" t="s">
        <v>388</v>
      </c>
      <c r="C21" s="29">
        <v>4539626</v>
      </c>
    </row>
    <row r="22" spans="1:4" x14ac:dyDescent="0.2">
      <c r="A22" s="28">
        <v>3240</v>
      </c>
      <c r="B22" s="24" t="s">
        <v>389</v>
      </c>
      <c r="C22" s="29">
        <v>0</v>
      </c>
    </row>
    <row r="23" spans="1:4" x14ac:dyDescent="0.2">
      <c r="A23" s="28">
        <v>3241</v>
      </c>
      <c r="B23" s="24" t="s">
        <v>390</v>
      </c>
      <c r="C23" s="29">
        <v>0</v>
      </c>
    </row>
    <row r="24" spans="1:4" x14ac:dyDescent="0.2">
      <c r="A24" s="28">
        <v>3242</v>
      </c>
      <c r="B24" s="24" t="s">
        <v>391</v>
      </c>
      <c r="C24" s="29">
        <v>0</v>
      </c>
    </row>
    <row r="25" spans="1:4" x14ac:dyDescent="0.2">
      <c r="A25" s="28">
        <v>3243</v>
      </c>
      <c r="B25" s="24" t="s">
        <v>392</v>
      </c>
      <c r="C25" s="29">
        <v>0</v>
      </c>
    </row>
    <row r="26" spans="1:4" x14ac:dyDescent="0.2">
      <c r="A26" s="28">
        <v>3250</v>
      </c>
      <c r="B26" s="24" t="s">
        <v>393</v>
      </c>
      <c r="C26" s="29">
        <v>-1104028.74</v>
      </c>
    </row>
    <row r="27" spans="1:4" x14ac:dyDescent="0.2">
      <c r="A27" s="28">
        <v>3251</v>
      </c>
      <c r="B27" s="24" t="s">
        <v>394</v>
      </c>
      <c r="C27" s="29">
        <v>0</v>
      </c>
    </row>
    <row r="28" spans="1:4" x14ac:dyDescent="0.2">
      <c r="A28" s="28">
        <v>3252</v>
      </c>
      <c r="B28" s="24" t="s">
        <v>395</v>
      </c>
      <c r="C28" s="29">
        <v>0</v>
      </c>
    </row>
    <row r="29" spans="1:4" x14ac:dyDescent="0.2">
      <c r="A29" s="151">
        <v>3253</v>
      </c>
      <c r="B29" s="150" t="s">
        <v>585</v>
      </c>
      <c r="C29" s="152">
        <v>0</v>
      </c>
      <c r="D29" s="150"/>
    </row>
    <row r="30" spans="1:4" x14ac:dyDescent="0.2">
      <c r="A30" s="150"/>
      <c r="B30" s="150"/>
      <c r="C30" s="150"/>
      <c r="D30" s="150"/>
    </row>
    <row r="31" spans="1:4" x14ac:dyDescent="0.2">
      <c r="A31" s="150"/>
      <c r="B31" s="150"/>
      <c r="C31" s="150"/>
      <c r="D31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0.7" right="0.7" top="0.75" bottom="0.75" header="0.3" footer="0.3"/>
  <pageSetup scale="78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40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</sheetViews>
  <sheetFormatPr baseColWidth="10" defaultColWidth="9.109375" defaultRowHeight="10.199999999999999" x14ac:dyDescent="0.2"/>
  <cols>
    <col min="1" max="1" width="10" style="24" customWidth="1"/>
    <col min="2" max="2" width="63.44140625" style="24" bestFit="1" customWidth="1"/>
    <col min="3" max="3" width="15.109375" style="24" bestFit="1" customWidth="1"/>
    <col min="4" max="4" width="16.44140625" style="24" bestFit="1" customWidth="1"/>
    <col min="5" max="5" width="19.109375" style="24" customWidth="1"/>
    <col min="6" max="16384" width="9.109375" style="24"/>
  </cols>
  <sheetData>
    <row r="1" spans="1:5" s="30" customFormat="1" ht="11.25" customHeight="1" x14ac:dyDescent="0.3">
      <c r="A1" s="162" t="str">
        <f>ESF!A1</f>
        <v>MUNICIPIO DE CORONEO, GTO. 2025</v>
      </c>
      <c r="B1" s="162"/>
      <c r="C1" s="162"/>
      <c r="D1" s="22" t="s">
        <v>0</v>
      </c>
      <c r="E1" s="23">
        <f>'Notas a los Edos Financieros'!D1</f>
        <v>2025</v>
      </c>
    </row>
    <row r="2" spans="1:5" s="30" customFormat="1" ht="11.25" customHeight="1" x14ac:dyDescent="0.3">
      <c r="A2" s="162" t="s">
        <v>396</v>
      </c>
      <c r="B2" s="162"/>
      <c r="C2" s="162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3">
      <c r="A3" s="162" t="str">
        <f>ESF!A3</f>
        <v>DEL 01 DE ENERO DEL 2025 AL 31 DE DICIEMBRE DEL 2025</v>
      </c>
      <c r="B3" s="162"/>
      <c r="C3" s="162"/>
      <c r="D3" s="22" t="s">
        <v>3</v>
      </c>
      <c r="E3" s="23">
        <f>'Notas a los Edos Financieros'!D3</f>
        <v>5</v>
      </c>
    </row>
    <row r="4" spans="1:5" s="30" customFormat="1" ht="11.25" customHeight="1" x14ac:dyDescent="0.3">
      <c r="A4" s="162" t="s">
        <v>4</v>
      </c>
      <c r="B4" s="162"/>
      <c r="C4" s="162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2025</v>
      </c>
      <c r="D8" s="90">
        <f>C8-1</f>
        <v>2024</v>
      </c>
    </row>
    <row r="9" spans="1:5" x14ac:dyDescent="0.2">
      <c r="A9" s="28">
        <v>1111</v>
      </c>
      <c r="B9" s="24" t="s">
        <v>397</v>
      </c>
      <c r="C9" s="29">
        <v>30000</v>
      </c>
      <c r="D9" s="29">
        <v>30000</v>
      </c>
    </row>
    <row r="10" spans="1:5" x14ac:dyDescent="0.2">
      <c r="A10" s="28">
        <v>1112</v>
      </c>
      <c r="B10" s="24" t="s">
        <v>398</v>
      </c>
      <c r="C10" s="29">
        <v>23891154.199999999</v>
      </c>
      <c r="D10" s="29">
        <v>20609945.43</v>
      </c>
    </row>
    <row r="11" spans="1:5" x14ac:dyDescent="0.2">
      <c r="A11" s="28">
        <v>1113</v>
      </c>
      <c r="B11" s="24" t="s">
        <v>399</v>
      </c>
      <c r="C11" s="29">
        <v>71200</v>
      </c>
      <c r="D11" s="29">
        <v>71200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318754.8</v>
      </c>
      <c r="D13" s="29">
        <v>318754.8</v>
      </c>
    </row>
    <row r="14" spans="1:5" x14ac:dyDescent="0.2">
      <c r="A14" s="28">
        <v>1116</v>
      </c>
      <c r="B14" s="24" t="s">
        <v>400</v>
      </c>
      <c r="C14" s="29">
        <v>0</v>
      </c>
      <c r="D14" s="29">
        <v>0</v>
      </c>
    </row>
    <row r="15" spans="1:5" x14ac:dyDescent="0.2">
      <c r="A15" s="28">
        <v>1119</v>
      </c>
      <c r="B15" s="24" t="s">
        <v>401</v>
      </c>
      <c r="C15" s="29">
        <v>5447203.5599999996</v>
      </c>
      <c r="D15" s="29">
        <v>5447203.5599999996</v>
      </c>
    </row>
    <row r="16" spans="1:5" x14ac:dyDescent="0.2">
      <c r="A16" s="35">
        <v>1110</v>
      </c>
      <c r="B16" s="94" t="s">
        <v>402</v>
      </c>
      <c r="C16" s="89">
        <f>SUM(C9:C15)</f>
        <v>29758312.559999999</v>
      </c>
      <c r="D16" s="89">
        <f>SUM(D9:D15)</f>
        <v>26477103.789999999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2025</v>
      </c>
      <c r="D20" s="90">
        <f>D8</f>
        <v>2024</v>
      </c>
    </row>
    <row r="21" spans="1:4" x14ac:dyDescent="0.2">
      <c r="A21" s="35">
        <v>1230</v>
      </c>
      <c r="B21" s="36" t="s">
        <v>109</v>
      </c>
      <c r="C21" s="89">
        <f>SUM(C22:C28)</f>
        <v>277655414.10999995</v>
      </c>
      <c r="D21" s="89">
        <f>SUM(D22:D28)</f>
        <v>20059618.940000001</v>
      </c>
    </row>
    <row r="22" spans="1:4" x14ac:dyDescent="0.2">
      <c r="A22" s="28">
        <v>1231</v>
      </c>
      <c r="B22" s="24" t="s">
        <v>110</v>
      </c>
      <c r="C22" s="29">
        <v>22335174.579999998</v>
      </c>
      <c r="D22" s="29">
        <v>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0</v>
      </c>
      <c r="D25" s="29">
        <v>0</v>
      </c>
    </row>
    <row r="26" spans="1:4" x14ac:dyDescent="0.2">
      <c r="A26" s="28">
        <v>1235</v>
      </c>
      <c r="B26" s="24" t="s">
        <v>114</v>
      </c>
      <c r="C26" s="29">
        <v>189986966.81999999</v>
      </c>
      <c r="D26" s="29">
        <v>16881673.34</v>
      </c>
    </row>
    <row r="27" spans="1:4" x14ac:dyDescent="0.2">
      <c r="A27" s="28">
        <v>1236</v>
      </c>
      <c r="B27" s="24" t="s">
        <v>115</v>
      </c>
      <c r="C27" s="29">
        <v>65333272.710000001</v>
      </c>
      <c r="D27" s="29">
        <v>3177945.6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59536906.99000001</v>
      </c>
      <c r="D29" s="89">
        <f>SUM(D30:D37)</f>
        <v>4655602.1300000008</v>
      </c>
    </row>
    <row r="30" spans="1:4" x14ac:dyDescent="0.2">
      <c r="A30" s="28">
        <v>1241</v>
      </c>
      <c r="B30" s="24" t="s">
        <v>118</v>
      </c>
      <c r="C30" s="29">
        <v>12643246.23</v>
      </c>
      <c r="D30" s="29">
        <v>1155463.3899999999</v>
      </c>
    </row>
    <row r="31" spans="1:4" x14ac:dyDescent="0.2">
      <c r="A31" s="28">
        <v>1242</v>
      </c>
      <c r="B31" s="24" t="s">
        <v>119</v>
      </c>
      <c r="C31" s="29">
        <v>2174386.87</v>
      </c>
      <c r="D31" s="29">
        <v>178476.38</v>
      </c>
    </row>
    <row r="32" spans="1:4" x14ac:dyDescent="0.2">
      <c r="A32" s="28">
        <v>1243</v>
      </c>
      <c r="B32" s="24" t="s">
        <v>120</v>
      </c>
      <c r="C32" s="29">
        <v>299828.88</v>
      </c>
      <c r="D32" s="29">
        <v>61559.99</v>
      </c>
    </row>
    <row r="33" spans="1:6" x14ac:dyDescent="0.2">
      <c r="A33" s="28">
        <v>1244</v>
      </c>
      <c r="B33" s="24" t="s">
        <v>121</v>
      </c>
      <c r="C33" s="29">
        <v>26575155.890000001</v>
      </c>
      <c r="D33" s="29">
        <v>760296.27</v>
      </c>
    </row>
    <row r="34" spans="1:6" x14ac:dyDescent="0.2">
      <c r="A34" s="28">
        <v>1245</v>
      </c>
      <c r="B34" s="24" t="s">
        <v>122</v>
      </c>
      <c r="C34" s="29">
        <v>0</v>
      </c>
      <c r="D34" s="29">
        <v>0</v>
      </c>
    </row>
    <row r="35" spans="1:6" x14ac:dyDescent="0.2">
      <c r="A35" s="28">
        <v>1246</v>
      </c>
      <c r="B35" s="24" t="s">
        <v>123</v>
      </c>
      <c r="C35" s="29">
        <v>17307096.449999999</v>
      </c>
      <c r="D35" s="29">
        <v>2499806.1</v>
      </c>
    </row>
    <row r="36" spans="1:6" x14ac:dyDescent="0.2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537192.67000000004</v>
      </c>
      <c r="D37" s="29">
        <v>0</v>
      </c>
    </row>
    <row r="38" spans="1:6" x14ac:dyDescent="0.2">
      <c r="A38" s="35">
        <v>1250</v>
      </c>
      <c r="B38" s="36" t="s">
        <v>129</v>
      </c>
      <c r="C38" s="89">
        <f>SUM(C39:C43)</f>
        <v>865896.52</v>
      </c>
      <c r="D38" s="89">
        <f>SUM(D39:D43)</f>
        <v>13976.96</v>
      </c>
    </row>
    <row r="39" spans="1:6" x14ac:dyDescent="0.2">
      <c r="A39" s="28">
        <v>1251</v>
      </c>
      <c r="B39" s="24" t="s">
        <v>130</v>
      </c>
      <c r="C39" s="29">
        <v>0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865896.52</v>
      </c>
      <c r="D42" s="29">
        <v>13976.96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338058217.61999995</v>
      </c>
      <c r="D44" s="89">
        <f>D21+D29+D38</f>
        <v>24729198.030000001</v>
      </c>
    </row>
    <row r="46" spans="1:6" ht="14.4" x14ac:dyDescent="0.3">
      <c r="A46" s="26" t="s">
        <v>559</v>
      </c>
      <c r="B46" s="26"/>
      <c r="C46" s="26"/>
      <c r="D46" s="26"/>
      <c r="F46"/>
    </row>
    <row r="47" spans="1:6" ht="14.4" x14ac:dyDescent="0.3">
      <c r="A47" s="16" t="s">
        <v>59</v>
      </c>
      <c r="B47" s="16" t="s">
        <v>60</v>
      </c>
      <c r="C47" s="90">
        <f>C20</f>
        <v>2025</v>
      </c>
      <c r="D47" s="90">
        <f>D20</f>
        <v>2024</v>
      </c>
      <c r="F47"/>
    </row>
    <row r="48" spans="1:6" ht="11.25" customHeight="1" x14ac:dyDescent="0.3">
      <c r="A48" s="35">
        <v>3210</v>
      </c>
      <c r="B48" s="36" t="s">
        <v>404</v>
      </c>
      <c r="C48" s="89">
        <v>29451655.57</v>
      </c>
      <c r="D48" s="89">
        <v>36871382.18</v>
      </c>
      <c r="E48" s="98"/>
      <c r="F48"/>
    </row>
    <row r="49" spans="1:6" ht="11.25" customHeight="1" x14ac:dyDescent="0.3">
      <c r="A49" s="28"/>
      <c r="B49" s="94" t="s">
        <v>405</v>
      </c>
      <c r="C49" s="89">
        <f>C50+C62+C63+C72+C75+C81+C90</f>
        <v>0</v>
      </c>
      <c r="D49" s="89">
        <f>D50+D62+D63+D72+D75+D81+D90</f>
        <v>0</v>
      </c>
      <c r="E49" s="99"/>
      <c r="F49"/>
    </row>
    <row r="50" spans="1:6" ht="11.25" customHeight="1" x14ac:dyDescent="0.3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3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3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3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3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3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3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3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3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3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3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3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3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3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3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3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3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3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3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3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3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3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3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3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3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3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3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3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3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3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3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3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3">
      <c r="A82" s="28">
        <v>5591</v>
      </c>
      <c r="B82" s="24" t="s">
        <v>365</v>
      </c>
      <c r="C82" s="29">
        <v>8669</v>
      </c>
      <c r="D82" s="29">
        <v>8669</v>
      </c>
      <c r="F82"/>
    </row>
    <row r="83" spans="1:6" ht="11.25" customHeight="1" x14ac:dyDescent="0.3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3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3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3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3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3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3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3">
      <c r="A90" s="35">
        <v>5600</v>
      </c>
      <c r="B90" s="36" t="s">
        <v>373</v>
      </c>
      <c r="C90" s="89">
        <v>0</v>
      </c>
      <c r="D90" s="89">
        <v>0</v>
      </c>
      <c r="F90"/>
    </row>
    <row r="91" spans="1:6" ht="11.25" customHeight="1" x14ac:dyDescent="0.3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3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3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3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3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3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3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3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3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3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4.4" x14ac:dyDescent="0.3">
      <c r="A101" s="28"/>
      <c r="B101" s="94" t="s">
        <v>418</v>
      </c>
      <c r="C101" s="89">
        <f>C102+C124+C134+C136</f>
        <v>0</v>
      </c>
      <c r="D101" s="89">
        <f>D102+D124+D134+D136</f>
        <v>0</v>
      </c>
      <c r="F101"/>
    </row>
    <row r="102" spans="1:6" x14ac:dyDescent="0.2">
      <c r="A102" s="35">
        <v>4300</v>
      </c>
      <c r="B102" s="100" t="s">
        <v>39</v>
      </c>
      <c r="C102" s="29">
        <v>0</v>
      </c>
      <c r="D102" s="29">
        <v>0</v>
      </c>
    </row>
    <row r="103" spans="1:6" x14ac:dyDescent="0.2">
      <c r="A103" s="35">
        <v>4310</v>
      </c>
      <c r="B103" s="100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1" t="s">
        <v>247</v>
      </c>
      <c r="C104" s="29">
        <v>0</v>
      </c>
      <c r="D104" s="29">
        <v>0</v>
      </c>
    </row>
    <row r="105" spans="1:6" x14ac:dyDescent="0.2">
      <c r="A105" s="28">
        <v>4319</v>
      </c>
      <c r="B105" s="101" t="s">
        <v>248</v>
      </c>
      <c r="C105" s="29">
        <v>0</v>
      </c>
      <c r="D105" s="29">
        <v>0</v>
      </c>
    </row>
    <row r="106" spans="1:6" x14ac:dyDescent="0.2">
      <c r="A106" s="35">
        <v>4320</v>
      </c>
      <c r="B106" s="100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1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1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1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1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1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0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1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0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1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0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1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1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1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1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1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1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1" t="s">
        <v>257</v>
      </c>
      <c r="C123" s="29">
        <v>0</v>
      </c>
      <c r="D123" s="29">
        <v>0</v>
      </c>
    </row>
    <row r="124" spans="1:6" ht="11.25" customHeight="1" x14ac:dyDescent="0.3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3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3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3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3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3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3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3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3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3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3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3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3">
      <c r="A136" s="154">
        <v>4150</v>
      </c>
      <c r="B136" s="156" t="s">
        <v>215</v>
      </c>
      <c r="C136" s="155">
        <f>C137</f>
        <v>0</v>
      </c>
      <c r="D136" s="155">
        <f>D137</f>
        <v>0</v>
      </c>
      <c r="F136"/>
    </row>
    <row r="137" spans="1:6" ht="10.5" customHeight="1" x14ac:dyDescent="0.3">
      <c r="A137" s="151">
        <v>4151</v>
      </c>
      <c r="B137" s="153" t="s">
        <v>586</v>
      </c>
      <c r="C137" s="152">
        <v>0</v>
      </c>
      <c r="D137" s="152">
        <v>0</v>
      </c>
      <c r="F137"/>
    </row>
    <row r="138" spans="1:6" ht="12" customHeight="1" x14ac:dyDescent="0.3">
      <c r="A138" s="151"/>
      <c r="B138" s="157" t="s">
        <v>429</v>
      </c>
      <c r="C138" s="155">
        <f>C48+C49-C101</f>
        <v>29451655.57</v>
      </c>
      <c r="D138" s="155">
        <f>D48+D49-D101</f>
        <v>36871382.18</v>
      </c>
      <c r="F138"/>
    </row>
    <row r="139" spans="1:6" x14ac:dyDescent="0.2">
      <c r="A139" s="150"/>
      <c r="B139" s="150"/>
      <c r="C139" s="150"/>
      <c r="D139" s="150"/>
    </row>
    <row r="140" spans="1:6" x14ac:dyDescent="0.2">
      <c r="A140" s="150"/>
      <c r="B140" s="150"/>
      <c r="C140" s="150"/>
      <c r="D140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pageSetUpPr fitToPage="1"/>
  </sheetPr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11.44140625" defaultRowHeight="10.199999999999999" x14ac:dyDescent="0.2"/>
  <cols>
    <col min="1" max="1" width="4" style="32" customWidth="1"/>
    <col min="2" max="2" width="63.109375" style="32" customWidth="1"/>
    <col min="3" max="3" width="17.88671875" style="32" customWidth="1"/>
    <col min="4" max="16384" width="11.44140625" style="32"/>
  </cols>
  <sheetData>
    <row r="1" spans="1:5" s="31" customFormat="1" ht="11.25" customHeight="1" x14ac:dyDescent="0.3">
      <c r="A1" s="163" t="str">
        <f>ESF!A1</f>
        <v>MUNICIPIO DE CORONEO, GTO. 2025</v>
      </c>
      <c r="B1" s="164"/>
      <c r="C1" s="165"/>
    </row>
    <row r="2" spans="1:5" s="31" customFormat="1" ht="11.25" customHeight="1" x14ac:dyDescent="0.3">
      <c r="A2" s="166" t="s">
        <v>430</v>
      </c>
      <c r="B2" s="167"/>
      <c r="C2" s="168"/>
    </row>
    <row r="3" spans="1:5" s="31" customFormat="1" ht="11.25" customHeight="1" x14ac:dyDescent="0.3">
      <c r="A3" s="166" t="str">
        <f>ESF!A3</f>
        <v>DEL 01 DE ENERO DEL 2025 AL 31 DE DICIEMBRE DEL 2025</v>
      </c>
      <c r="B3" s="167"/>
      <c r="C3" s="168"/>
    </row>
    <row r="4" spans="1:5" s="31" customFormat="1" x14ac:dyDescent="0.3">
      <c r="A4" s="169" t="s">
        <v>431</v>
      </c>
      <c r="B4" s="170"/>
      <c r="C4" s="171"/>
    </row>
    <row r="5" spans="1:5" s="33" customFormat="1" x14ac:dyDescent="0.2">
      <c r="A5" s="172" t="s">
        <v>479</v>
      </c>
      <c r="B5" s="172"/>
      <c r="C5" s="144">
        <f>'Notas a los Edos Financieros'!D1</f>
        <v>2025</v>
      </c>
    </row>
    <row r="6" spans="1:5" x14ac:dyDescent="0.2">
      <c r="A6" s="47" t="s">
        <v>432</v>
      </c>
      <c r="B6" s="47"/>
      <c r="C6" s="48">
        <v>137040628.72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4.4" x14ac:dyDescent="0.3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442</v>
      </c>
      <c r="C17" s="53">
        <v>0</v>
      </c>
    </row>
    <row r="18" spans="1:3" x14ac:dyDescent="0.2">
      <c r="A18" s="62">
        <v>3.2</v>
      </c>
      <c r="B18" s="55" t="s">
        <v>443</v>
      </c>
      <c r="C18" s="53">
        <v>0</v>
      </c>
    </row>
    <row r="19" spans="1:3" x14ac:dyDescent="0.2">
      <c r="A19" s="62">
        <v>3.3</v>
      </c>
      <c r="B19" s="57" t="s">
        <v>444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527</v>
      </c>
      <c r="B21" s="66"/>
      <c r="C21" s="48">
        <f>C6+C8-C16</f>
        <v>137040628.72</v>
      </c>
    </row>
    <row r="23" spans="1:3" x14ac:dyDescent="0.2">
      <c r="B23" s="15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93" fitToHeight="0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pageSetUpPr fitToPage="1"/>
  </sheetPr>
  <dimension ref="A1:E42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11.44140625" defaultRowHeight="10.199999999999999" x14ac:dyDescent="0.2"/>
  <cols>
    <col min="1" max="1" width="3.88671875" style="32" customWidth="1"/>
    <col min="2" max="2" width="62.109375" style="32" customWidth="1"/>
    <col min="3" max="3" width="17.88671875" style="32" customWidth="1"/>
    <col min="4" max="16384" width="11.44140625" style="32"/>
  </cols>
  <sheetData>
    <row r="1" spans="1:5" s="34" customFormat="1" ht="11.25" customHeight="1" x14ac:dyDescent="0.3">
      <c r="A1" s="173" t="str">
        <f>ESF!A1</f>
        <v>MUNICIPIO DE CORONEO, GTO. 2025</v>
      </c>
      <c r="B1" s="174"/>
      <c r="C1" s="175"/>
    </row>
    <row r="2" spans="1:5" s="34" customFormat="1" ht="11.25" customHeight="1" x14ac:dyDescent="0.3">
      <c r="A2" s="176" t="s">
        <v>445</v>
      </c>
      <c r="B2" s="177"/>
      <c r="C2" s="178"/>
    </row>
    <row r="3" spans="1:5" s="34" customFormat="1" ht="11.25" customHeight="1" x14ac:dyDescent="0.3">
      <c r="A3" s="176" t="str">
        <f>ESF!A3</f>
        <v>DEL 01 DE ENERO DEL 2025 AL 31 DE DICIEMBRE DEL 2025</v>
      </c>
      <c r="B3" s="177"/>
      <c r="C3" s="178"/>
    </row>
    <row r="4" spans="1:5" x14ac:dyDescent="0.2">
      <c r="A4" s="169" t="s">
        <v>431</v>
      </c>
      <c r="B4" s="170"/>
      <c r="C4" s="171"/>
    </row>
    <row r="5" spans="1:5" ht="11.25" customHeight="1" x14ac:dyDescent="0.2">
      <c r="A5" s="172" t="s">
        <v>479</v>
      </c>
      <c r="B5" s="172"/>
      <c r="C5" s="144">
        <f>'Notas a los Edos Financieros'!D1</f>
        <v>2025</v>
      </c>
    </row>
    <row r="6" spans="1:5" ht="14.4" x14ac:dyDescent="0.3">
      <c r="A6" s="77" t="s">
        <v>446</v>
      </c>
      <c r="B6" s="47"/>
      <c r="C6" s="70">
        <v>133530418.03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24376370.760000002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1155463.3899999999</v>
      </c>
      <c r="E11" s="147"/>
    </row>
    <row r="12" spans="1:5" x14ac:dyDescent="0.2">
      <c r="A12" s="87">
        <v>2.4</v>
      </c>
      <c r="B12" s="69" t="s">
        <v>119</v>
      </c>
      <c r="C12" s="80">
        <v>178476.38</v>
      </c>
      <c r="E12" s="147"/>
    </row>
    <row r="13" spans="1:5" x14ac:dyDescent="0.2">
      <c r="A13" s="87">
        <v>2.5</v>
      </c>
      <c r="B13" s="69" t="s">
        <v>120</v>
      </c>
      <c r="C13" s="80">
        <v>61559.99</v>
      </c>
      <c r="E13" s="147"/>
    </row>
    <row r="14" spans="1:5" x14ac:dyDescent="0.2">
      <c r="A14" s="87">
        <v>2.6</v>
      </c>
      <c r="B14" s="69" t="s">
        <v>121</v>
      </c>
      <c r="C14" s="80">
        <v>398800</v>
      </c>
      <c r="E14" s="147"/>
    </row>
    <row r="15" spans="1:5" x14ac:dyDescent="0.2">
      <c r="A15" s="87">
        <v>2.7</v>
      </c>
      <c r="B15" s="69" t="s">
        <v>122</v>
      </c>
      <c r="C15" s="80">
        <v>0</v>
      </c>
      <c r="E15" s="147"/>
    </row>
    <row r="16" spans="1:5" x14ac:dyDescent="0.2">
      <c r="A16" s="87">
        <v>2.8</v>
      </c>
      <c r="B16" s="69" t="s">
        <v>123</v>
      </c>
      <c r="C16" s="80">
        <v>2499806.1</v>
      </c>
      <c r="E16" s="147"/>
    </row>
    <row r="17" spans="1:5" x14ac:dyDescent="0.2">
      <c r="A17" s="87">
        <v>2.9</v>
      </c>
      <c r="B17" s="69" t="s">
        <v>125</v>
      </c>
      <c r="C17" s="80">
        <v>0</v>
      </c>
      <c r="E17" s="147"/>
    </row>
    <row r="18" spans="1:5" x14ac:dyDescent="0.2">
      <c r="A18" s="87" t="s">
        <v>448</v>
      </c>
      <c r="B18" s="69" t="s">
        <v>449</v>
      </c>
      <c r="C18" s="80">
        <v>0</v>
      </c>
      <c r="E18" s="147"/>
    </row>
    <row r="19" spans="1:5" x14ac:dyDescent="0.2">
      <c r="A19" s="87" t="s">
        <v>450</v>
      </c>
      <c r="B19" s="69" t="s">
        <v>129</v>
      </c>
      <c r="C19" s="80">
        <v>13976.96</v>
      </c>
      <c r="E19" s="147"/>
    </row>
    <row r="20" spans="1:5" x14ac:dyDescent="0.2">
      <c r="A20" s="87" t="s">
        <v>451</v>
      </c>
      <c r="B20" s="69" t="s">
        <v>452</v>
      </c>
      <c r="C20" s="80">
        <v>16881673.34</v>
      </c>
    </row>
    <row r="21" spans="1:5" x14ac:dyDescent="0.2">
      <c r="A21" s="87" t="s">
        <v>453</v>
      </c>
      <c r="B21" s="69" t="s">
        <v>454</v>
      </c>
      <c r="C21" s="80">
        <v>3177945.6</v>
      </c>
      <c r="E21" s="147"/>
    </row>
    <row r="22" spans="1:5" x14ac:dyDescent="0.2">
      <c r="A22" s="87" t="s">
        <v>455</v>
      </c>
      <c r="B22" s="69" t="s">
        <v>456</v>
      </c>
      <c r="C22" s="80">
        <v>0</v>
      </c>
      <c r="E22" s="147"/>
    </row>
    <row r="23" spans="1:5" x14ac:dyDescent="0.2">
      <c r="A23" s="87" t="s">
        <v>457</v>
      </c>
      <c r="B23" s="69" t="s">
        <v>458</v>
      </c>
      <c r="C23" s="80">
        <v>0</v>
      </c>
      <c r="E23" s="147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7"/>
    </row>
    <row r="26" spans="1:5" x14ac:dyDescent="0.2">
      <c r="A26" s="87" t="s">
        <v>463</v>
      </c>
      <c r="B26" s="69" t="s">
        <v>464</v>
      </c>
      <c r="C26" s="80">
        <v>0</v>
      </c>
      <c r="E26" s="147"/>
    </row>
    <row r="27" spans="1:5" x14ac:dyDescent="0.2">
      <c r="A27" s="87" t="s">
        <v>465</v>
      </c>
      <c r="B27" s="69" t="s">
        <v>466</v>
      </c>
      <c r="C27" s="80">
        <v>0</v>
      </c>
      <c r="E27" s="147"/>
    </row>
    <row r="28" spans="1:5" x14ac:dyDescent="0.2">
      <c r="A28" s="87" t="s">
        <v>467</v>
      </c>
      <c r="B28" s="69" t="s">
        <v>468</v>
      </c>
      <c r="C28" s="80">
        <v>8669</v>
      </c>
      <c r="E28" s="147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8669</v>
      </c>
    </row>
    <row r="32" spans="1:5" x14ac:dyDescent="0.2">
      <c r="A32" s="87" t="s">
        <v>472</v>
      </c>
      <c r="B32" s="69" t="s">
        <v>346</v>
      </c>
      <c r="C32" s="80">
        <v>0</v>
      </c>
      <c r="E32" s="147"/>
    </row>
    <row r="33" spans="1:5" x14ac:dyDescent="0.2">
      <c r="A33" s="87" t="s">
        <v>473</v>
      </c>
      <c r="B33" s="69" t="s">
        <v>355</v>
      </c>
      <c r="C33" s="80">
        <v>0</v>
      </c>
      <c r="E33" s="147"/>
    </row>
    <row r="34" spans="1:5" x14ac:dyDescent="0.2">
      <c r="A34" s="87" t="s">
        <v>474</v>
      </c>
      <c r="B34" s="69" t="s">
        <v>358</v>
      </c>
      <c r="C34" s="80">
        <v>0</v>
      </c>
      <c r="E34" s="147"/>
    </row>
    <row r="35" spans="1:5" x14ac:dyDescent="0.2">
      <c r="A35" s="87" t="s">
        <v>562</v>
      </c>
      <c r="B35" s="69" t="s">
        <v>364</v>
      </c>
      <c r="C35" s="80">
        <v>8669</v>
      </c>
      <c r="E35" s="147"/>
    </row>
    <row r="36" spans="1:5" x14ac:dyDescent="0.2">
      <c r="A36" s="87" t="s">
        <v>563</v>
      </c>
      <c r="B36" s="69" t="s">
        <v>374</v>
      </c>
      <c r="C36" s="80">
        <v>0</v>
      </c>
      <c r="E36" s="147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109162716.27</v>
      </c>
    </row>
    <row r="42" spans="1:5" x14ac:dyDescent="0.2">
      <c r="B42" s="15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94" fitToHeight="0" orientation="portrait" verticalDpi="0" r:id="rId1"/>
  <ignoredErrors>
    <ignoredError sqref="A18:A29 A32:A34 A37:A38 A35:A36" numberStoredAsText="1"/>
    <ignoredError sqref="A1:C1 A3:C3 B2:C2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pageSetUpPr fitToPage="1"/>
  </sheetPr>
  <dimension ref="A1:J59"/>
  <sheetViews>
    <sheetView tabSelected="1" topLeftCell="A31" workbookViewId="0">
      <selection activeCell="B38" sqref="B38"/>
    </sheetView>
    <sheetView tabSelected="1" topLeftCell="A18" workbookViewId="1">
      <selection activeCell="B38" sqref="B38:C38"/>
    </sheetView>
    <sheetView zoomScaleNormal="100" workbookViewId="2">
      <selection sqref="A1:F1"/>
    </sheetView>
  </sheetViews>
  <sheetFormatPr baseColWidth="10" defaultColWidth="9.109375" defaultRowHeight="10.199999999999999" x14ac:dyDescent="0.2"/>
  <cols>
    <col min="1" max="1" width="12.88671875" style="24" customWidth="1"/>
    <col min="2" max="2" width="72.109375" style="24" customWidth="1"/>
    <col min="3" max="7" width="15.88671875" style="24" customWidth="1"/>
    <col min="8" max="8" width="11.88671875" style="24" customWidth="1"/>
    <col min="9" max="9" width="13.44140625" style="24" customWidth="1"/>
    <col min="10" max="10" width="13.109375" style="24" customWidth="1"/>
    <col min="11" max="16384" width="9.109375" style="24"/>
  </cols>
  <sheetData>
    <row r="1" spans="1:10" ht="11.25" customHeight="1" x14ac:dyDescent="0.2">
      <c r="A1" s="162" t="str">
        <f>'Notas a los Edos Financieros'!A1</f>
        <v>MUNICIPIO DE CORONEO, GTO. 2025</v>
      </c>
      <c r="B1" s="181"/>
      <c r="C1" s="181"/>
      <c r="D1" s="181"/>
      <c r="E1" s="181"/>
      <c r="F1" s="181"/>
      <c r="G1" s="22" t="s">
        <v>0</v>
      </c>
      <c r="H1" s="23">
        <f>'Notas a los Edos Financieros'!D1</f>
        <v>2025</v>
      </c>
    </row>
    <row r="2" spans="1:10" ht="11.25" customHeight="1" x14ac:dyDescent="0.2">
      <c r="A2" s="162" t="s">
        <v>478</v>
      </c>
      <c r="B2" s="181"/>
      <c r="C2" s="181"/>
      <c r="D2" s="181"/>
      <c r="E2" s="181"/>
      <c r="F2" s="181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62" t="str">
        <f>'Notas a los Edos Financieros'!A3</f>
        <v>DEL 01 DE ENERO DEL 2025 AL 31 DE DICIEMBRE DEL 2025</v>
      </c>
      <c r="B3" s="181"/>
      <c r="C3" s="181"/>
      <c r="D3" s="181"/>
      <c r="E3" s="181"/>
      <c r="F3" s="181"/>
      <c r="G3" s="22" t="s">
        <v>3</v>
      </c>
      <c r="H3" s="23">
        <f>'Notas a los Edos Financieros'!D3</f>
        <v>5</v>
      </c>
    </row>
    <row r="4" spans="1:10" ht="11.25" customHeight="1" x14ac:dyDescent="0.2">
      <c r="A4" s="162" t="s">
        <v>4</v>
      </c>
      <c r="B4" s="162"/>
      <c r="C4" s="162"/>
      <c r="D4" s="162"/>
      <c r="E4" s="162"/>
      <c r="F4" s="162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1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0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0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0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0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0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0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0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0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0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0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0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0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0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0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0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0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0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0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0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0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0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0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0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0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0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0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1" t="s">
        <v>583</v>
      </c>
    </row>
    <row r="38" spans="1:6" ht="10.8" thickBot="1" x14ac:dyDescent="0.25"/>
    <row r="39" spans="1:6" ht="12" x14ac:dyDescent="0.2">
      <c r="B39" s="179" t="s">
        <v>547</v>
      </c>
      <c r="C39" s="180"/>
    </row>
    <row r="40" spans="1:6" ht="12" x14ac:dyDescent="0.2">
      <c r="B40" s="133" t="s">
        <v>479</v>
      </c>
      <c r="C40" s="134">
        <f>H1</f>
        <v>2025</v>
      </c>
    </row>
    <row r="41" spans="1:6" x14ac:dyDescent="0.2">
      <c r="A41" s="24">
        <v>8110</v>
      </c>
      <c r="B41" s="135" t="s">
        <v>514</v>
      </c>
      <c r="C41" s="148">
        <v>131902644.92</v>
      </c>
    </row>
    <row r="42" spans="1:6" x14ac:dyDescent="0.2">
      <c r="A42" s="24">
        <v>8120</v>
      </c>
      <c r="B42" s="135" t="s">
        <v>515</v>
      </c>
      <c r="C42" s="148">
        <v>0</v>
      </c>
    </row>
    <row r="43" spans="1:6" x14ac:dyDescent="0.2">
      <c r="A43" s="24">
        <v>8130</v>
      </c>
      <c r="B43" s="135" t="s">
        <v>516</v>
      </c>
      <c r="C43" s="148">
        <v>5137983.8</v>
      </c>
    </row>
    <row r="44" spans="1:6" x14ac:dyDescent="0.2">
      <c r="A44" s="24">
        <v>8140</v>
      </c>
      <c r="B44" s="135" t="s">
        <v>517</v>
      </c>
      <c r="C44" s="148">
        <v>137040628.72</v>
      </c>
    </row>
    <row r="45" spans="1:6" ht="10.8" thickBot="1" x14ac:dyDescent="0.25">
      <c r="A45" s="24">
        <v>8150</v>
      </c>
      <c r="B45" s="136" t="s">
        <v>518</v>
      </c>
      <c r="C45" s="149">
        <v>137040628.72</v>
      </c>
    </row>
    <row r="47" spans="1:6" ht="10.8" thickBot="1" x14ac:dyDescent="0.25"/>
    <row r="48" spans="1:6" ht="12" x14ac:dyDescent="0.2">
      <c r="B48" s="179" t="s">
        <v>548</v>
      </c>
      <c r="C48" s="180"/>
    </row>
    <row r="49" spans="1:3" ht="12" x14ac:dyDescent="0.2">
      <c r="B49" s="133" t="s">
        <v>479</v>
      </c>
      <c r="C49" s="134">
        <f>C40</f>
        <v>2025</v>
      </c>
    </row>
    <row r="50" spans="1:3" x14ac:dyDescent="0.2">
      <c r="A50" s="24">
        <v>8210</v>
      </c>
      <c r="B50" s="135" t="s">
        <v>519</v>
      </c>
      <c r="C50" s="137">
        <v>131972637.83</v>
      </c>
    </row>
    <row r="51" spans="1:3" x14ac:dyDescent="0.2">
      <c r="A51" s="24">
        <v>8220</v>
      </c>
      <c r="B51" s="135" t="s">
        <v>520</v>
      </c>
      <c r="C51" s="137">
        <v>0.08</v>
      </c>
    </row>
    <row r="52" spans="1:3" x14ac:dyDescent="0.2">
      <c r="A52" s="24">
        <v>8230</v>
      </c>
      <c r="B52" s="135" t="s">
        <v>521</v>
      </c>
      <c r="C52" s="137">
        <v>13067782.970000001</v>
      </c>
    </row>
    <row r="53" spans="1:3" x14ac:dyDescent="0.2">
      <c r="A53" s="24">
        <v>8240</v>
      </c>
      <c r="B53" s="135" t="s">
        <v>522</v>
      </c>
      <c r="C53" s="137">
        <v>11541903.92</v>
      </c>
    </row>
    <row r="54" spans="1:3" x14ac:dyDescent="0.2">
      <c r="A54" s="24">
        <v>8250</v>
      </c>
      <c r="B54" s="135" t="s">
        <v>523</v>
      </c>
      <c r="C54" s="137">
        <v>133530418.03</v>
      </c>
    </row>
    <row r="55" spans="1:3" x14ac:dyDescent="0.2">
      <c r="A55" s="24">
        <v>8260</v>
      </c>
      <c r="B55" s="135" t="s">
        <v>524</v>
      </c>
      <c r="C55" s="137">
        <v>133543668.98999999</v>
      </c>
    </row>
    <row r="56" spans="1:3" ht="10.8" thickBot="1" x14ac:dyDescent="0.25">
      <c r="A56" s="24">
        <v>8270</v>
      </c>
      <c r="B56" s="136" t="s">
        <v>525</v>
      </c>
      <c r="C56" s="138">
        <v>133498516.8</v>
      </c>
    </row>
    <row r="59" spans="1:3" x14ac:dyDescent="0.2">
      <c r="B59" s="15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60" orientation="landscape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2026-02-23T21:00:40Z</cp:lastPrinted>
  <dcterms:created xsi:type="dcterms:W3CDTF">2012-12-11T20:36:24Z</dcterms:created>
  <dcterms:modified xsi:type="dcterms:W3CDTF">2026-02-23T21:04:03Z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