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Z:\Sistecad\Contacad\Salen\AN2024\"/>
    </mc:Choice>
  </mc:AlternateContent>
  <xr:revisionPtr revIDLastSave="0" documentId="13_ncr:1_{9BC9C05E-7A66-4AB5-86CD-D390BB06DDC4}" xr6:coauthVersionLast="47" xr6:coauthVersionMax="47" xr10:uidLastSave="{00000000-0000-0000-0000-000000000000}"/>
  <bookViews>
    <workbookView xWindow="-108" yWindow="-108" windowWidth="23256" windowHeight="12456" tabRatio="782" activeTab="5" xr2:uid="{00000000-000D-0000-FFFF-FFFF00000000}"/>
  </bookViews>
  <sheets>
    <sheet name="Notas de Disciplina Financiera" sheetId="2" r:id="rId1"/>
    <sheet name="NDF-01" sheetId="6" r:id="rId2"/>
    <sheet name="NDF-01 (I)" sheetId="10" r:id="rId3"/>
    <sheet name="NDF-02" sheetId="1" r:id="rId4"/>
    <sheet name="NDF-02 (I)" sheetId="12" r:id="rId5"/>
    <sheet name="NDF-03" sheetId="3" r:id="rId6"/>
    <sheet name="NDF-03 (I)" sheetId="13" r:id="rId7"/>
    <sheet name="NDF-04" sheetId="7" r:id="rId8"/>
    <sheet name="NDF-04 (I)" sheetId="14" r:id="rId9"/>
    <sheet name="NDF-05" sheetId="8" r:id="rId10"/>
    <sheet name="NDF-05 (I)" sheetId="15" r:id="rId11"/>
    <sheet name="NDF-06" sheetId="9" r:id="rId12"/>
    <sheet name="NDF-06 (I)" sheetId="16" r:id="rId13"/>
  </sheets>
  <calcPr calcId="191029"/>
</workbook>
</file>

<file path=xl/calcChain.xml><?xml version="1.0" encoding="utf-8"?>
<calcChain xmlns="http://schemas.openxmlformats.org/spreadsheetml/2006/main">
  <c r="F30" i="3" l="1"/>
  <c r="F29" i="3"/>
  <c r="F28" i="3"/>
  <c r="F27" i="3"/>
  <c r="F26" i="3"/>
  <c r="F25" i="3"/>
  <c r="F24" i="3"/>
  <c r="F23" i="3"/>
  <c r="F22" i="3"/>
  <c r="F20" i="3"/>
  <c r="F19" i="3"/>
  <c r="F18" i="3"/>
  <c r="F17" i="3"/>
  <c r="F16" i="3"/>
  <c r="F15" i="3"/>
  <c r="F14" i="3"/>
  <c r="F13" i="3"/>
  <c r="F12" i="3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H153" i="1"/>
  <c r="I153" i="1" s="1"/>
  <c r="G152" i="1"/>
  <c r="F152" i="1"/>
  <c r="E152" i="1"/>
  <c r="D152" i="1"/>
  <c r="C152" i="1"/>
  <c r="H151" i="1"/>
  <c r="I151" i="1" s="1"/>
  <c r="H150" i="1"/>
  <c r="I150" i="1" s="1"/>
  <c r="H149" i="1"/>
  <c r="H148" i="1" s="1"/>
  <c r="G148" i="1"/>
  <c r="F148" i="1"/>
  <c r="E148" i="1"/>
  <c r="D148" i="1"/>
  <c r="C148" i="1"/>
  <c r="H147" i="1"/>
  <c r="I147" i="1" s="1"/>
  <c r="H146" i="1"/>
  <c r="I146" i="1" s="1"/>
  <c r="I145" i="1"/>
  <c r="H145" i="1"/>
  <c r="H144" i="1"/>
  <c r="I144" i="1" s="1"/>
  <c r="H143" i="1"/>
  <c r="I143" i="1" s="1"/>
  <c r="H142" i="1"/>
  <c r="I142" i="1" s="1"/>
  <c r="H141" i="1"/>
  <c r="G140" i="1"/>
  <c r="F140" i="1"/>
  <c r="E140" i="1"/>
  <c r="D140" i="1"/>
  <c r="C140" i="1"/>
  <c r="H139" i="1"/>
  <c r="I139" i="1" s="1"/>
  <c r="H138" i="1"/>
  <c r="I138" i="1" s="1"/>
  <c r="H137" i="1"/>
  <c r="I137" i="1" s="1"/>
  <c r="G136" i="1"/>
  <c r="F136" i="1"/>
  <c r="E136" i="1"/>
  <c r="D136" i="1"/>
  <c r="C136" i="1"/>
  <c r="H135" i="1"/>
  <c r="I135" i="1" s="1"/>
  <c r="H134" i="1"/>
  <c r="I134" i="1" s="1"/>
  <c r="H133" i="1"/>
  <c r="I133" i="1" s="1"/>
  <c r="H132" i="1"/>
  <c r="I132" i="1" s="1"/>
  <c r="H131" i="1"/>
  <c r="I131" i="1" s="1"/>
  <c r="H130" i="1"/>
  <c r="H129" i="1"/>
  <c r="I129" i="1" s="1"/>
  <c r="H128" i="1"/>
  <c r="I128" i="1" s="1"/>
  <c r="H127" i="1"/>
  <c r="I127" i="1" s="1"/>
  <c r="G126" i="1"/>
  <c r="F126" i="1"/>
  <c r="E126" i="1"/>
  <c r="D126" i="1"/>
  <c r="C126" i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G116" i="1"/>
  <c r="F116" i="1"/>
  <c r="E116" i="1"/>
  <c r="D116" i="1"/>
  <c r="C116" i="1"/>
  <c r="H115" i="1"/>
  <c r="I115" i="1" s="1"/>
  <c r="I114" i="1"/>
  <c r="H114" i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G106" i="1"/>
  <c r="F106" i="1"/>
  <c r="E106" i="1"/>
  <c r="D106" i="1"/>
  <c r="C106" i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I99" i="1"/>
  <c r="H99" i="1"/>
  <c r="H98" i="1"/>
  <c r="I98" i="1" s="1"/>
  <c r="H97" i="1"/>
  <c r="I97" i="1" s="1"/>
  <c r="G96" i="1"/>
  <c r="F96" i="1"/>
  <c r="E96" i="1"/>
  <c r="D96" i="1"/>
  <c r="C96" i="1"/>
  <c r="H95" i="1"/>
  <c r="I95" i="1" s="1"/>
  <c r="H94" i="1"/>
  <c r="I94" i="1" s="1"/>
  <c r="H93" i="1"/>
  <c r="I93" i="1" s="1"/>
  <c r="H92" i="1"/>
  <c r="H91" i="1"/>
  <c r="I91" i="1" s="1"/>
  <c r="H90" i="1"/>
  <c r="I90" i="1" s="1"/>
  <c r="H89" i="1"/>
  <c r="I89" i="1" s="1"/>
  <c r="G88" i="1"/>
  <c r="F88" i="1"/>
  <c r="E88" i="1"/>
  <c r="D88" i="1"/>
  <c r="C88" i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7" i="1"/>
  <c r="I77" i="1" s="1"/>
  <c r="H76" i="1"/>
  <c r="I76" i="1" s="1"/>
  <c r="H75" i="1"/>
  <c r="I75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5" i="1"/>
  <c r="I65" i="1" s="1"/>
  <c r="H64" i="1"/>
  <c r="I64" i="1" s="1"/>
  <c r="H63" i="1"/>
  <c r="I63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1" i="1"/>
  <c r="I41" i="1" s="1"/>
  <c r="H40" i="1"/>
  <c r="I40" i="1" s="1"/>
  <c r="H39" i="1"/>
  <c r="I39" i="1" s="1"/>
  <c r="I38" i="1"/>
  <c r="H38" i="1"/>
  <c r="H37" i="1"/>
  <c r="I37" i="1" s="1"/>
  <c r="H36" i="1"/>
  <c r="I36" i="1" s="1"/>
  <c r="H35" i="1"/>
  <c r="I35" i="1" s="1"/>
  <c r="H34" i="1"/>
  <c r="I34" i="1" s="1"/>
  <c r="H33" i="1"/>
  <c r="I33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H23" i="1"/>
  <c r="I23" i="1" s="1"/>
  <c r="I15" i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G14" i="1"/>
  <c r="F14" i="1"/>
  <c r="E14" i="1"/>
  <c r="D14" i="1"/>
  <c r="G78" i="1"/>
  <c r="F78" i="1"/>
  <c r="E78" i="1"/>
  <c r="D78" i="1"/>
  <c r="C78" i="1"/>
  <c r="G66" i="1"/>
  <c r="F66" i="1"/>
  <c r="E66" i="1"/>
  <c r="D66" i="1"/>
  <c r="H74" i="1"/>
  <c r="G74" i="1"/>
  <c r="F74" i="1"/>
  <c r="E74" i="1"/>
  <c r="D74" i="1"/>
  <c r="C74" i="1"/>
  <c r="C66" i="1"/>
  <c r="G62" i="1"/>
  <c r="F62" i="1"/>
  <c r="E62" i="1"/>
  <c r="D62" i="1"/>
  <c r="C62" i="1"/>
  <c r="G52" i="1"/>
  <c r="F52" i="1"/>
  <c r="E52" i="1"/>
  <c r="D52" i="1"/>
  <c r="C52" i="1"/>
  <c r="G42" i="1"/>
  <c r="F42" i="1"/>
  <c r="E42" i="1"/>
  <c r="D42" i="1"/>
  <c r="C42" i="1"/>
  <c r="G32" i="1"/>
  <c r="F32" i="1"/>
  <c r="E32" i="1"/>
  <c r="D32" i="1"/>
  <c r="C32" i="1"/>
  <c r="G22" i="1"/>
  <c r="F22" i="1"/>
  <c r="E22" i="1"/>
  <c r="D22" i="1"/>
  <c r="C22" i="1"/>
  <c r="C14" i="1"/>
  <c r="H140" i="1" l="1"/>
  <c r="I136" i="1"/>
  <c r="H126" i="1"/>
  <c r="G87" i="1"/>
  <c r="H62" i="1"/>
  <c r="C13" i="1"/>
  <c r="I152" i="1"/>
  <c r="H52" i="1"/>
  <c r="E87" i="1"/>
  <c r="H88" i="1"/>
  <c r="D87" i="1"/>
  <c r="H22" i="1"/>
  <c r="I92" i="1"/>
  <c r="H152" i="1"/>
  <c r="I24" i="1"/>
  <c r="I22" i="1" s="1"/>
  <c r="F87" i="1"/>
  <c r="H32" i="1"/>
  <c r="I78" i="1"/>
  <c r="I88" i="1"/>
  <c r="H136" i="1"/>
  <c r="I62" i="1"/>
  <c r="I66" i="1"/>
  <c r="I130" i="1"/>
  <c r="I126" i="1" s="1"/>
  <c r="I74" i="1"/>
  <c r="C87" i="1"/>
  <c r="H106" i="1"/>
  <c r="I141" i="1"/>
  <c r="I106" i="1"/>
  <c r="I140" i="1"/>
  <c r="I96" i="1"/>
  <c r="I116" i="1"/>
  <c r="H116" i="1"/>
  <c r="I149" i="1"/>
  <c r="I148" i="1" s="1"/>
  <c r="H96" i="1"/>
  <c r="H78" i="1"/>
  <c r="H66" i="1"/>
  <c r="I52" i="1"/>
  <c r="I42" i="1"/>
  <c r="H42" i="1"/>
  <c r="I32" i="1"/>
  <c r="G13" i="1"/>
  <c r="D13" i="1"/>
  <c r="F13" i="1"/>
  <c r="E13" i="1"/>
  <c r="I14" i="1"/>
  <c r="H14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G161" i="1" l="1"/>
  <c r="F161" i="1"/>
  <c r="E161" i="1"/>
  <c r="D161" i="1"/>
  <c r="C161" i="1"/>
  <c r="H87" i="1"/>
  <c r="I87" i="1"/>
  <c r="F31" i="3"/>
  <c r="H13" i="1"/>
  <c r="I13" i="1"/>
  <c r="D31" i="3"/>
  <c r="E31" i="3"/>
  <c r="I161" i="1" l="1"/>
  <c r="H161" i="1"/>
</calcChain>
</file>

<file path=xl/sharedStrings.xml><?xml version="1.0" encoding="utf-8"?>
<sst xmlns="http://schemas.openxmlformats.org/spreadsheetml/2006/main" count="323" uniqueCount="171">
  <si>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</si>
  <si>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</si>
  <si>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</si>
  <si>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</si>
  <si>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</si>
  <si>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</si>
  <si>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</si>
  <si>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</si>
  <si>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</si>
  <si>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</si>
  <si>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</si>
  <si>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</si>
  <si>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</si>
  <si>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</si>
  <si>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</si>
  <si>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</si>
  <si>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</si>
  <si>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</si>
  <si>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</si>
  <si>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</si>
  <si>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</si>
  <si>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</si>
  <si>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</si>
  <si>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</si>
  <si>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</si>
  <si>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Nota</t>
  </si>
  <si>
    <t>Instructivo</t>
  </si>
  <si>
    <t>Fundamento Artículo 6 y 19 LDF</t>
  </si>
  <si>
    <t>En caso de no tener Balance Presupuestario de Recursos Disponibles Negativo, indicar la aclaración.</t>
  </si>
  <si>
    <t xml:space="preserve">como por ejemplo: </t>
  </si>
  <si>
    <t>"Ya que cuento con Balance Presupuestario Sostenible."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</si>
  <si>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</si>
  <si>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</si>
  <si>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</si>
  <si>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</si>
  <si>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</si>
  <si>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</si>
  <si>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</si>
  <si>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</si>
  <si>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</si>
  <si>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</si>
  <si>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</si>
  <si>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</si>
  <si>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</si>
  <si>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</si>
  <si>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</si>
  <si>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</si>
  <si>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</si>
  <si>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</si>
  <si>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</si>
  <si>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</si>
  <si>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</si>
  <si>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</si>
  <si>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</si>
  <si>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</si>
  <si>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</si>
  <si>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</si>
  <si>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</si>
  <si>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</si>
  <si>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</si>
  <si>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</si>
  <si>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</si>
  <si>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</si>
  <si>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</si>
  <si>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</si>
  <si>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</si>
  <si>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</si>
  <si>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</si>
  <si>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</si>
  <si>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</si>
  <si>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</si>
  <si>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</si>
  <si>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</si>
  <si>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</si>
  <si>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</si>
  <si>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</si>
  <si>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</si>
  <si>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</si>
  <si>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</si>
  <si>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</si>
  <si>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</si>
  <si>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</si>
  <si>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</si>
  <si>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</si>
  <si>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</si>
  <si>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</si>
  <si>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</si>
  <si>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</si>
  <si>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</si>
  <si>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</si>
  <si>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</si>
  <si>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</si>
  <si>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</si>
  <si>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</si>
  <si>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</si>
  <si>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</si>
  <si>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</si>
  <si>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</si>
  <si>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</si>
  <si>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</si>
  <si>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</si>
  <si>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</si>
  <si>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</si>
  <si>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</si>
  <si>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</si>
  <si>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</si>
  <si>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</si>
  <si>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</si>
  <si>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</si>
  <si>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</si>
  <si>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</si>
  <si>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</si>
  <si>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</si>
  <si>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</si>
  <si>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</si>
  <si>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</si>
  <si>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</si>
  <si>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</si>
  <si>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</si>
  <si>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a) Fuente de Ingresos del aumento o creación del Gasto no Etiquetado.</t>
  </si>
  <si>
    <t>b) Fuente de Ingresos del aumento o creación del Gasto Etiquetado.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</si>
  <si>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</si>
  <si>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</si>
  <si>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</si>
  <si>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</si>
  <si>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</si>
  <si>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</si>
  <si>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</si>
  <si>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</si>
  <si>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</si>
  <si>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</si>
  <si>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</si>
  <si>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</si>
  <si>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</si>
  <si>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</si>
  <si>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</si>
  <si>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</si>
  <si>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</si>
  <si>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</si>
  <si>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</si>
  <si>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</si>
  <si>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</si>
  <si>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</si>
  <si>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</si>
  <si>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</si>
  <si>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informará solo al 31 de diciembre</t>
  </si>
  <si>
    <t>Fundamento Artículo 13 VII y 21 LDF</t>
  </si>
  <si>
    <t>En caso de no tener pasivos al cierre del ejercicio, indicar la aclaración.</t>
  </si>
  <si>
    <t>"Ya que no cuento con devengados en el año que corresponda y que se hubieren registrado en cuentas por pagar</t>
  </si>
  <si>
    <t>y que integran el pasivo circulante al cierre del ejercicio."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</si>
  <si>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</si>
  <si>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</si>
  <si>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</si>
  <si>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</si>
  <si>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</si>
  <si>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</si>
  <si>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Fundamento Artículo 25 LDF</t>
  </si>
  <si>
    <t>En caso de no tener Deuda Pública y Obligaciones ante el RPU, indicar la aclaración.</t>
  </si>
  <si>
    <t>"No cuento con Financiamiento u Obligaciones contraídas, en el RPU."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</si>
  <si>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</si>
  <si>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</si>
  <si>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</si>
  <si>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</si>
  <si>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</si>
  <si>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Fundamento Artículo 31 LDF</t>
  </si>
  <si>
    <t>"No cuento con Obligaciones a Corto Plazo"</t>
  </si>
  <si>
    <t>a) La información relativa al cumplimiento de los convenios de Deuda Garantizada.</t>
  </si>
  <si>
    <t>Fundamento Artículo 40 LDF</t>
  </si>
  <si>
    <t>Cuenta Pública</t>
  </si>
  <si>
    <t>MUNICIPIO DE CORONEO, GTO.</t>
  </si>
  <si>
    <t xml:space="preserve"> DEL 01 DE ENERO DEL 2024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</si>
</sst>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2B956F"/>
      <name val="Arial"/>
      <family val="2"/>
    </font>
    <font>
      <i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7E7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3" xfId="2" applyFont="1" applyFill="1" applyBorder="1" applyAlignment="1">
      <alignment horizontal="centerContinuous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3" fillId="0" borderId="0" xfId="3" applyFont="1"/>
    <xf numFmtId="0" fontId="2" fillId="0" borderId="0" xfId="3" applyFont="1" applyAlignment="1">
      <alignment horizontal="left" wrapText="1"/>
    </xf>
    <xf numFmtId="0" fontId="2" fillId="5" borderId="0" xfId="3" applyFont="1" applyFill="1" applyAlignment="1">
      <alignment horizontal="center" vertical="center"/>
    </xf>
    <xf numFmtId="0" fontId="6" fillId="5" borderId="0" xfId="4" applyFont="1" applyFill="1" applyAlignment="1">
      <alignment horizontal="center" vertical="center" wrapText="1"/>
    </xf>
    <xf numFmtId="0" fontId="3" fillId="0" borderId="0" xfId="3" applyFont="1" applyAlignment="1">
      <alignment vertical="top"/>
    </xf>
    <xf numFmtId="0" fontId="2" fillId="0" borderId="0" xfId="3" applyFont="1" applyAlignment="1">
      <alignment horizontal="left" vertical="center" wrapText="1"/>
    </xf>
    <xf numFmtId="0" fontId="15" fillId="6" borderId="0" xfId="5" applyFont="1" applyFill="1" applyAlignment="1">
      <alignment horizontal="center" vertical="top"/>
    </xf>
    <xf numFmtId="0" fontId="3" fillId="0" borderId="0" xfId="3" applyFont="1" applyAlignment="1">
      <alignment horizontal="center"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16" fillId="0" borderId="0" xfId="3" applyFont="1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3" fillId="0" borderId="0" xfId="3" applyFont="1" applyAlignment="1">
      <alignment horizontal="left" indent="2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2" fillId="0" borderId="0" xfId="3" applyFont="1"/>
    <xf numFmtId="0" fontId="17" fillId="0" borderId="0" xfId="3" applyFont="1"/>
    <xf numFmtId="0" fontId="18" fillId="0" borderId="0" xfId="1" applyFont="1"/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10">
    <cellStyle name="Hipervínculo" xfId="1" builtinId="8"/>
    <cellStyle name="Millares 2" xfId="7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3" xfId="8" xr:uid="{00000000-0005-0000-0000-000005000000}"/>
    <cellStyle name="Normal 3" xfId="2" xr:uid="{00000000-0005-0000-0000-000006000000}"/>
    <cellStyle name="Normal 3 3" xfId="5" xr:uid="{00000000-0005-0000-0000-000007000000}"/>
    <cellStyle name="Normal 4" xfId="6" xr:uid="{00000000-0005-0000-0000-000008000000}"/>
    <cellStyle name="Porcentual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9526</xdr:rowOff>
    </xdr:from>
    <xdr:to>
      <xdr:col>1</xdr:col>
      <xdr:colOff>5448858</xdr:colOff>
      <xdr:row>42</xdr:row>
      <xdr:rowOff>88062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A3EDD-EEE6-A3BE-1D22-FDDC875D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6" y="1438276"/>
          <a:ext cx="5448857" cy="4936286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43</xdr:row>
      <xdr:rowOff>114300</xdr:rowOff>
    </xdr:from>
    <xdr:to>
      <xdr:col>1</xdr:col>
      <xdr:colOff>5428189</xdr:colOff>
      <xdr:row>60</xdr:row>
      <xdr:rowOff>14282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CC2AD3-FBE1-1F24-2A26-0156A402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4350" y="6543675"/>
          <a:ext cx="5437714" cy="2328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9</xdr:row>
      <xdr:rowOff>57152</xdr:rowOff>
    </xdr:from>
    <xdr:to>
      <xdr:col>1</xdr:col>
      <xdr:colOff>5782860</xdr:colOff>
      <xdr:row>17</xdr:row>
      <xdr:rowOff>118914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D6BF8-B752-2E49-AB72-084DB998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676402"/>
          <a:ext cx="5782857" cy="12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19</xdr:row>
      <xdr:rowOff>47631</xdr:rowOff>
    </xdr:from>
    <xdr:to>
      <xdr:col>1</xdr:col>
      <xdr:colOff>5479619</xdr:colOff>
      <xdr:row>28</xdr:row>
      <xdr:rowOff>123658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D85800-1A76-F24C-0ECF-61FD5AF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6" y="3095631"/>
          <a:ext cx="5479618" cy="1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7</xdr:row>
      <xdr:rowOff>19052</xdr:rowOff>
    </xdr:from>
    <xdr:to>
      <xdr:col>1</xdr:col>
      <xdr:colOff>5781908</xdr:colOff>
      <xdr:row>9</xdr:row>
      <xdr:rowOff>68540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144FCE-B889-F3E9-9D28-210985A4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2" y="1257302"/>
          <a:ext cx="5772381" cy="3352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9529</xdr:colOff>
      <xdr:row>11</xdr:row>
      <xdr:rowOff>5</xdr:rowOff>
    </xdr:from>
    <xdr:to>
      <xdr:col>1</xdr:col>
      <xdr:colOff>5855244</xdr:colOff>
      <xdr:row>16</xdr:row>
      <xdr:rowOff>39915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30779F-8125-AD07-8AC8-3D3E4368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3404" y="1809755"/>
          <a:ext cx="5845715" cy="75428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17</xdr:row>
      <xdr:rowOff>28574</xdr:rowOff>
    </xdr:from>
    <xdr:to>
      <xdr:col>1</xdr:col>
      <xdr:colOff>5725722</xdr:colOff>
      <xdr:row>27</xdr:row>
      <xdr:rowOff>28395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595A79-B534-72BF-2B37-154FAAC1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1026" y="2695574"/>
          <a:ext cx="5668571" cy="1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11</xdr:row>
      <xdr:rowOff>2</xdr:rowOff>
    </xdr:from>
    <xdr:to>
      <xdr:col>1</xdr:col>
      <xdr:colOff>5636575</xdr:colOff>
      <xdr:row>20</xdr:row>
      <xdr:rowOff>40984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D74136-56B8-63BE-AA6D-83E1F0C8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952627"/>
          <a:ext cx="5636572" cy="1326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10</xdr:row>
      <xdr:rowOff>19038</xdr:rowOff>
    </xdr:from>
    <xdr:to>
      <xdr:col>1</xdr:col>
      <xdr:colOff>5381712</xdr:colOff>
      <xdr:row>19</xdr:row>
      <xdr:rowOff>73735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029469-80F6-F64A-DB74-D0F4BF9B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828788"/>
          <a:ext cx="5381714" cy="1340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8</xdr:row>
      <xdr:rowOff>142866</xdr:rowOff>
    </xdr:from>
    <xdr:to>
      <xdr:col>1</xdr:col>
      <xdr:colOff>5434474</xdr:colOff>
      <xdr:row>24</xdr:row>
      <xdr:rowOff>54199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7A5FD-1F07-9A40-D9CD-C872155DA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571616"/>
          <a:ext cx="5434476" cy="219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D15"/>
  <sheetViews>
    <sheetView workbookViewId="0">
      <selection activeCell="B6" sqref="B6"/>
    </sheetView>
  </sheetViews>
  <sheetFormatPr baseColWidth="10" defaultColWidth="12" defaultRowHeight="10.199999999999999" x14ac:dyDescent="0.2"/>
  <cols>
    <col min="1" max="1" width="17.28515625" style="1" customWidth="1"/>
    <col min="2" max="2" width="86.140625" style="1" bestFit="1" customWidth="1"/>
    <col min="3" max="16384" width="12" style="1"/>
  </cols>
  <sheetData>
    <row r="1" spans="1:4" x14ac:dyDescent="0.2">
      <c r="A1" s="19" t="s">
        <v>169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170</v>
      </c>
      <c r="B3" s="24"/>
      <c r="C3" s="25" t="s">
        <v>4</v>
      </c>
      <c r="D3" s="27" t="s">
        <v>168</v>
      </c>
    </row>
    <row r="4" spans="1:4" x14ac:dyDescent="0.2">
      <c r="A4" s="28" t="s">
        <v>5</v>
      </c>
      <c r="B4" s="29"/>
      <c r="C4" s="29"/>
      <c r="D4" s="30"/>
    </row>
    <row r="5" spans="1:4" x14ac:dyDescent="0.2">
      <c r="A5" s="31" t="s">
        <v>6</v>
      </c>
      <c r="B5" s="32" t="s">
        <v>7</v>
      </c>
    </row>
    <row r="6" spans="1:4" x14ac:dyDescent="0.2">
      <c r="A6" s="33"/>
      <c r="B6" s="34"/>
    </row>
    <row r="7" spans="1:4" x14ac:dyDescent="0.2">
      <c r="A7" s="35"/>
      <c r="B7" s="40" t="s">
        <v>8</v>
      </c>
    </row>
    <row r="8" spans="1:4" x14ac:dyDescent="0.2">
      <c r="A8" s="35"/>
      <c r="B8" s="36"/>
    </row>
    <row r="9" spans="1:4" x14ac:dyDescent="0.2">
      <c r="A9" s="45" t="s">
        <v>9</v>
      </c>
      <c r="B9" s="37" t="s">
        <v>10</v>
      </c>
    </row>
    <row r="10" spans="1:4" x14ac:dyDescent="0.2">
      <c r="A10" s="45" t="s">
        <v>11</v>
      </c>
      <c r="B10" s="37" t="s">
        <v>12</v>
      </c>
    </row>
    <row r="11" spans="1:4" x14ac:dyDescent="0.2">
      <c r="A11" s="45" t="s">
        <v>13</v>
      </c>
      <c r="B11" s="37" t="s">
        <v>14</v>
      </c>
    </row>
    <row r="12" spans="1:4" x14ac:dyDescent="0.2">
      <c r="A12" s="45" t="s">
        <v>15</v>
      </c>
      <c r="B12" s="37" t="s">
        <v>16</v>
      </c>
    </row>
    <row r="13" spans="1:4" x14ac:dyDescent="0.2">
      <c r="A13" s="45" t="s">
        <v>17</v>
      </c>
      <c r="B13" s="37" t="s">
        <v>18</v>
      </c>
    </row>
    <row r="14" spans="1:4" x14ac:dyDescent="0.2">
      <c r="A14" s="45" t="s">
        <v>19</v>
      </c>
      <c r="B14" s="37" t="s">
        <v>20</v>
      </c>
    </row>
    <row r="15" spans="1:4" ht="10.8" thickBot="1" x14ac:dyDescent="0.25">
      <c r="A15" s="38"/>
      <c r="B15" s="39"/>
    </row>
  </sheetData>
  <phoneticPr fontId="8" type="noConversion"/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4)." sqref="D4" xr:uid="{00000000-0002-0000-0000-000002000000}">
      <formula1>"1, 2, 3, 4"</formula1>
    </dataValidation>
  </dataValidations>
  <hyperlinks>
    <hyperlink ref="A9" location="'NDF-01'!C5" display="NDF-01" xr:uid="{00000000-0004-0000-0000-000000000000}"/>
    <hyperlink ref="A10" location="'NDF-02'!B5" display="NDF-02" xr:uid="{00000000-0004-0000-0000-000001000000}"/>
    <hyperlink ref="A14" location="'NDF-06'!C5" display="NDF-06" xr:uid="{00000000-0004-0000-0000-000002000000}"/>
    <hyperlink ref="A13" location="'NDF-05'!C5" display="NDF-05" xr:uid="{00000000-0004-0000-0000-000003000000}"/>
    <hyperlink ref="A12" location="'NDF-04'!C5" display="NDF-04" xr:uid="{00000000-0004-0000-0000-000004000000}"/>
    <hyperlink ref="A11" location="'NDF-03'!C5" display="NDF-03" xr:uid="{00000000-0004-0000-0000-000005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"/>
  <sheetViews>
    <sheetView showGridLines="0" workbookViewId="0">
      <selection activeCell="C5" sqref="C5"/>
    </sheetView>
  </sheetViews>
  <sheetFormatPr baseColWidth="10" defaultColWidth="12" defaultRowHeight="10.199999999999999" x14ac:dyDescent="0.2"/>
  <cols>
    <col min="1" max="1" width="2.855468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88" t="str">
        <f>'Notas de Disciplina Financiera'!A1</f>
        <v>MUNICIPIO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 t="str">
        <f>'Notas de Disciplina Financiera'!D3</f>
        <v>Cuenta Pública</v>
      </c>
    </row>
    <row r="5" spans="1:6" x14ac:dyDescent="0.2">
      <c r="B5" s="44"/>
      <c r="C5" s="44" t="s">
        <v>18</v>
      </c>
    </row>
    <row r="7" spans="1:6" x14ac:dyDescent="0.2">
      <c r="B7" s="1" t="s">
        <v>150</v>
      </c>
    </row>
    <row r="8" spans="1:6" x14ac:dyDescent="0.2">
      <c r="B8" s="46" t="s">
        <v>159</v>
      </c>
    </row>
    <row r="9" spans="1:6" x14ac:dyDescent="0.2">
      <c r="A9" s="43"/>
      <c r="B9" s="47" t="s">
        <v>160</v>
      </c>
    </row>
    <row r="10" spans="1:6" x14ac:dyDescent="0.2">
      <c r="B10" s="47" t="s">
        <v>161</v>
      </c>
    </row>
    <row r="13" spans="1:6" x14ac:dyDescent="0.2">
      <c r="C13" s="87" t="s">
        <v>162</v>
      </c>
    </row>
    <row r="14" spans="1:6" x14ac:dyDescent="0.2">
      <c r="C14" s="86" t="s">
        <v>163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9.140625" style="49" customWidth="1"/>
    <col min="2" max="2" width="115.85546875" style="49" customWidth="1"/>
    <col min="3" max="3" width="14.42578125" style="49" customWidth="1"/>
    <col min="4" max="16384" width="14.4257812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17</v>
      </c>
      <c r="B4" s="57" t="s">
        <v>18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159</v>
      </c>
    </row>
    <row r="7" spans="1:2" ht="15" customHeight="1" x14ac:dyDescent="0.2">
      <c r="A7" s="53"/>
      <c r="B7" s="64" t="s">
        <v>160</v>
      </c>
    </row>
    <row r="8" spans="1:2" ht="15" customHeight="1" x14ac:dyDescent="0.2">
      <c r="A8" s="53"/>
      <c r="B8" s="64" t="s">
        <v>161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164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  <c r="B22" s="86" t="s">
        <v>163</v>
      </c>
    </row>
    <row r="23" spans="1:2" x14ac:dyDescent="0.2">
      <c r="A23" s="53"/>
      <c r="B23" s="85" t="s">
        <v>29</v>
      </c>
    </row>
    <row r="24" spans="1:2" x14ac:dyDescent="0.2">
      <c r="A24" s="53"/>
      <c r="B24" s="85"/>
    </row>
    <row r="25" spans="1:2" x14ac:dyDescent="0.2">
      <c r="A25" s="53"/>
      <c r="B25" s="85" t="s">
        <v>165</v>
      </c>
    </row>
    <row r="26" spans="1:2" x14ac:dyDescent="0.2">
      <c r="A26" s="53"/>
    </row>
    <row r="27" spans="1:2" x14ac:dyDescent="0.2">
      <c r="A27" s="5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showGridLines="0" workbookViewId="0">
      <selection activeCell="C5" sqref="C5"/>
    </sheetView>
  </sheetViews>
  <sheetFormatPr baseColWidth="10" defaultColWidth="12" defaultRowHeight="10.199999999999999" x14ac:dyDescent="0.2"/>
  <cols>
    <col min="1" max="1" width="2.855468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88" t="str">
        <f>'Notas de Disciplina Financiera'!A1</f>
        <v>MUNICIPIO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 t="str">
        <f>'Notas de Disciplina Financiera'!D3</f>
        <v>Cuenta Pública</v>
      </c>
    </row>
    <row r="5" spans="1:6" x14ac:dyDescent="0.2">
      <c r="B5" s="44"/>
      <c r="C5" s="44" t="s">
        <v>20</v>
      </c>
    </row>
    <row r="7" spans="1:6" x14ac:dyDescent="0.2">
      <c r="B7" s="1" t="s">
        <v>150</v>
      </c>
    </row>
    <row r="8" spans="1:6" x14ac:dyDescent="0.2">
      <c r="B8" s="46" t="s">
        <v>166</v>
      </c>
    </row>
    <row r="9" spans="1:6" x14ac:dyDescent="0.2">
      <c r="A9" s="43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28"/>
  <sheetViews>
    <sheetView showGridLines="0" zoomScaleNormal="100" zoomScaleSheetLayoutView="110" workbookViewId="0">
      <selection activeCell="B25" sqref="B25"/>
    </sheetView>
  </sheetViews>
  <sheetFormatPr baseColWidth="10" defaultColWidth="0" defaultRowHeight="10.199999999999999" x14ac:dyDescent="0.2"/>
  <cols>
    <col min="1" max="1" width="9.140625" style="49" customWidth="1"/>
    <col min="2" max="2" width="115.85546875" style="49" customWidth="1"/>
    <col min="3" max="3" width="14.42578125" style="49" customWidth="1"/>
    <col min="4" max="16384" width="14.4257812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19</v>
      </c>
      <c r="B4" s="57" t="s">
        <v>20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166</v>
      </c>
    </row>
    <row r="7" spans="1:2" ht="15" customHeight="1" x14ac:dyDescent="0.2">
      <c r="A7" s="53"/>
    </row>
    <row r="8" spans="1:2" ht="15" customHeight="1" x14ac:dyDescent="0.2">
      <c r="A8" s="53"/>
      <c r="B8" s="61" t="s">
        <v>167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8" spans="1:2" x14ac:dyDescent="0.2">
      <c r="B28" s="8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showGridLines="0" workbookViewId="0">
      <selection activeCell="C5" sqref="C5"/>
    </sheetView>
  </sheetViews>
  <sheetFormatPr baseColWidth="10" defaultColWidth="12" defaultRowHeight="10.199999999999999" x14ac:dyDescent="0.2"/>
  <cols>
    <col min="1" max="1" width="2.855468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88" t="str">
        <f>'Notas de Disciplina Financiera'!A1</f>
        <v>MUNICIPIO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 t="str">
        <f>'Notas de Disciplina Financiera'!D3</f>
        <v>Cuenta Pública</v>
      </c>
    </row>
    <row r="5" spans="1:6" x14ac:dyDescent="0.2">
      <c r="B5" s="44"/>
      <c r="C5" s="44" t="s">
        <v>10</v>
      </c>
    </row>
    <row r="7" spans="1:6" x14ac:dyDescent="0.2">
      <c r="B7" s="1" t="s">
        <v>21</v>
      </c>
    </row>
    <row r="8" spans="1:6" x14ac:dyDescent="0.2">
      <c r="B8" s="46" t="s">
        <v>22</v>
      </c>
    </row>
    <row r="9" spans="1:6" x14ac:dyDescent="0.2">
      <c r="A9" s="43"/>
    </row>
    <row r="16" spans="1:6" x14ac:dyDescent="0.2">
      <c r="C16" s="87" t="s">
        <v>23</v>
      </c>
    </row>
    <row r="17" spans="3:3" x14ac:dyDescent="0.2">
      <c r="C17" s="86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67"/>
  <sheetViews>
    <sheetView showGridLines="0" topLeftCell="A19" zoomScaleNormal="100" zoomScaleSheetLayoutView="110" workbookViewId="0">
      <selection activeCell="B7" sqref="B7"/>
    </sheetView>
  </sheetViews>
  <sheetFormatPr baseColWidth="10" defaultColWidth="0" defaultRowHeight="10.199999999999999" x14ac:dyDescent="0.2"/>
  <cols>
    <col min="1" max="1" width="9.140625" style="49" customWidth="1"/>
    <col min="2" max="2" width="115.85546875" style="49" customWidth="1"/>
    <col min="3" max="3" width="14.42578125" style="49" customWidth="1"/>
    <col min="4" max="16384" width="14.4257812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9</v>
      </c>
      <c r="B4" s="57" t="s">
        <v>10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22</v>
      </c>
    </row>
    <row r="7" spans="1:2" ht="15" customHeight="1" x14ac:dyDescent="0.2">
      <c r="A7" s="56"/>
      <c r="B7" s="58"/>
    </row>
    <row r="8" spans="1:2" ht="15" customHeight="1" x14ac:dyDescent="0.2">
      <c r="A8" s="56"/>
      <c r="B8" s="59" t="s">
        <v>27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63" spans="2:2" x14ac:dyDescent="0.2">
      <c r="B63" s="86" t="s">
        <v>28</v>
      </c>
    </row>
    <row r="64" spans="2:2" x14ac:dyDescent="0.2">
      <c r="B64" s="85" t="s">
        <v>29</v>
      </c>
    </row>
    <row r="66" spans="2:2" x14ac:dyDescent="0.2">
      <c r="B66" s="85" t="s">
        <v>30</v>
      </c>
    </row>
    <row r="67" spans="2:2" x14ac:dyDescent="0.2">
      <c r="B67" s="8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2"/>
  <sheetViews>
    <sheetView showGridLines="0" topLeftCell="A129" zoomScaleNormal="100" workbookViewId="0">
      <selection activeCell="K161" sqref="K161"/>
    </sheetView>
  </sheetViews>
  <sheetFormatPr baseColWidth="10" defaultColWidth="12" defaultRowHeight="10.199999999999999" x14ac:dyDescent="0.2"/>
  <cols>
    <col min="1" max="1" width="2.85546875" style="1" customWidth="1"/>
    <col min="2" max="2" width="83.28515625" style="1" customWidth="1"/>
    <col min="3" max="3" width="18" style="1" bestFit="1" customWidth="1"/>
    <col min="4" max="4" width="14.28515625" style="1" customWidth="1"/>
    <col min="5" max="5" width="13.28515625" style="1" customWidth="1"/>
    <col min="6" max="6" width="15" style="1" customWidth="1"/>
    <col min="7" max="7" width="14.85546875" style="1" customWidth="1"/>
    <col min="8" max="8" width="15.140625" style="1" bestFit="1" customWidth="1"/>
    <col min="9" max="9" width="18" style="1" bestFit="1" customWidth="1"/>
    <col min="10" max="16384" width="12" style="1"/>
  </cols>
  <sheetData>
    <row r="1" spans="1:9" x14ac:dyDescent="0.2">
      <c r="B1" s="88" t="str">
        <f>'Notas de Disciplina Financiera'!A1</f>
        <v>MUNICIPIO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9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9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 t="str">
        <f>'Notas de Disciplina Financiera'!D3</f>
        <v>Cuenta Pública</v>
      </c>
    </row>
    <row r="5" spans="1:9" x14ac:dyDescent="0.2">
      <c r="B5" s="44" t="s">
        <v>31</v>
      </c>
    </row>
    <row r="6" spans="1:9" x14ac:dyDescent="0.2">
      <c r="B6" s="94" t="str">
        <f>B1</f>
        <v>MUNICIPIO DE CORONEO, GTO.</v>
      </c>
      <c r="C6" s="94"/>
      <c r="D6" s="94"/>
      <c r="E6" s="94"/>
      <c r="F6" s="94"/>
      <c r="G6" s="94"/>
      <c r="H6" s="94"/>
      <c r="I6" s="94"/>
    </row>
    <row r="7" spans="1:9" x14ac:dyDescent="0.2">
      <c r="B7" s="89" t="s">
        <v>32</v>
      </c>
      <c r="C7" s="89"/>
      <c r="D7" s="89"/>
      <c r="E7" s="89"/>
      <c r="F7" s="89"/>
      <c r="G7" s="89"/>
      <c r="H7" s="89"/>
      <c r="I7" s="89"/>
    </row>
    <row r="8" spans="1:9" x14ac:dyDescent="0.2">
      <c r="B8" s="89" t="s">
        <v>33</v>
      </c>
      <c r="C8" s="89"/>
      <c r="D8" s="89"/>
      <c r="E8" s="89"/>
      <c r="F8" s="89"/>
      <c r="G8" s="89"/>
      <c r="H8" s="89"/>
      <c r="I8" s="89"/>
    </row>
    <row r="9" spans="1:9" x14ac:dyDescent="0.2">
      <c r="B9" s="89" t="str">
        <f>B3</f>
        <v xml:space="preserve"> DEL 01 DE ENERO DEL 2024 AL 31 DE DICIEMBRE DEL 2024</v>
      </c>
      <c r="C9" s="89"/>
      <c r="D9" s="89"/>
      <c r="E9" s="89"/>
      <c r="F9" s="89"/>
      <c r="G9" s="89"/>
      <c r="H9" s="89"/>
      <c r="I9" s="89"/>
    </row>
    <row r="10" spans="1:9" x14ac:dyDescent="0.2">
      <c r="B10" s="90" t="s">
        <v>34</v>
      </c>
      <c r="C10" s="90"/>
      <c r="D10" s="90"/>
      <c r="E10" s="90"/>
      <c r="F10" s="90"/>
      <c r="G10" s="90"/>
      <c r="H10" s="90"/>
      <c r="I10" s="90"/>
    </row>
    <row r="11" spans="1:9" x14ac:dyDescent="0.2">
      <c r="B11" s="9"/>
      <c r="C11" s="9"/>
      <c r="D11" s="91" t="s">
        <v>35</v>
      </c>
      <c r="E11" s="92"/>
      <c r="F11" s="92"/>
      <c r="G11" s="92"/>
      <c r="H11" s="93"/>
      <c r="I11" s="9"/>
    </row>
    <row r="12" spans="1:9" ht="56.25" customHeight="1" x14ac:dyDescent="0.2">
      <c r="B12" s="8" t="s">
        <v>36</v>
      </c>
      <c r="C12" s="8" t="s">
        <v>37</v>
      </c>
      <c r="D12" s="2" t="s">
        <v>38</v>
      </c>
      <c r="E12" s="2" t="s">
        <v>39</v>
      </c>
      <c r="F12" s="2" t="s">
        <v>40</v>
      </c>
      <c r="G12" s="2" t="s">
        <v>41</v>
      </c>
      <c r="H12" s="2" t="s">
        <v>42</v>
      </c>
      <c r="I12" s="8" t="s">
        <v>43</v>
      </c>
    </row>
    <row r="13" spans="1:9" x14ac:dyDescent="0.2">
      <c r="A13" s="43"/>
      <c r="B13" s="13" t="s">
        <v>44</v>
      </c>
      <c r="C13" s="3">
        <f>C14+C22+C32+C42+C52+C62+C66+C74+C78</f>
        <v>144966672.06999999</v>
      </c>
      <c r="D13" s="3">
        <f t="shared" ref="D13:I13" si="0">D14+D22+D32+D42+D52+D62+D66+D74+D78</f>
        <v>0</v>
      </c>
      <c r="E13" s="3">
        <f t="shared" si="0"/>
        <v>0</v>
      </c>
      <c r="F13" s="3">
        <f t="shared" si="0"/>
        <v>0</v>
      </c>
      <c r="G13" s="3">
        <f t="shared" si="0"/>
        <v>0</v>
      </c>
      <c r="H13" s="3">
        <f t="shared" si="0"/>
        <v>0</v>
      </c>
      <c r="I13" s="3">
        <f t="shared" si="0"/>
        <v>144966672.06999999</v>
      </c>
    </row>
    <row r="14" spans="1:9" x14ac:dyDescent="0.2">
      <c r="B14" s="17" t="s">
        <v>45</v>
      </c>
      <c r="C14" s="3">
        <f>SUM(C15:C21)</f>
        <v>38933784.18</v>
      </c>
      <c r="D14" s="3">
        <f t="shared" ref="D14:I14" si="1">SUM(D15:D21)</f>
        <v>0</v>
      </c>
      <c r="E14" s="3">
        <f t="shared" si="1"/>
        <v>0</v>
      </c>
      <c r="F14" s="3">
        <f t="shared" si="1"/>
        <v>0</v>
      </c>
      <c r="G14" s="3">
        <f t="shared" si="1"/>
        <v>0</v>
      </c>
      <c r="H14" s="3">
        <f t="shared" si="1"/>
        <v>0</v>
      </c>
      <c r="I14" s="3">
        <f t="shared" si="1"/>
        <v>38933784.18</v>
      </c>
    </row>
    <row r="15" spans="1:9" x14ac:dyDescent="0.2">
      <c r="B15" s="16" t="s">
        <v>46</v>
      </c>
      <c r="C15" s="4">
        <v>18519645.330000002</v>
      </c>
      <c r="D15" s="4">
        <v>0</v>
      </c>
      <c r="E15" s="4">
        <v>0</v>
      </c>
      <c r="F15" s="4">
        <v>0</v>
      </c>
      <c r="G15" s="4">
        <v>0</v>
      </c>
      <c r="H15" s="4">
        <f>D15+F15-E15-G15</f>
        <v>0</v>
      </c>
      <c r="I15" s="4">
        <f>C15+H15</f>
        <v>18519645.330000002</v>
      </c>
    </row>
    <row r="16" spans="1:9" x14ac:dyDescent="0.2">
      <c r="B16" s="16" t="s">
        <v>47</v>
      </c>
      <c r="C16" s="4">
        <v>750000</v>
      </c>
      <c r="D16" s="4">
        <v>0</v>
      </c>
      <c r="E16" s="4">
        <v>0</v>
      </c>
      <c r="F16" s="4">
        <v>0</v>
      </c>
      <c r="G16" s="4">
        <v>0</v>
      </c>
      <c r="H16" s="4">
        <f t="shared" ref="H16:H21" si="2">D16+F16-E16-G16</f>
        <v>0</v>
      </c>
      <c r="I16" s="4">
        <f t="shared" ref="I16:I21" si="3">C16+H16</f>
        <v>750000</v>
      </c>
    </row>
    <row r="17" spans="2:9" x14ac:dyDescent="0.2">
      <c r="B17" s="16" t="s">
        <v>48</v>
      </c>
      <c r="C17" s="4">
        <v>4818632.83</v>
      </c>
      <c r="D17" s="4">
        <v>0</v>
      </c>
      <c r="E17" s="4">
        <v>0</v>
      </c>
      <c r="F17" s="4">
        <v>0</v>
      </c>
      <c r="G17" s="4">
        <v>0</v>
      </c>
      <c r="H17" s="4">
        <f t="shared" si="2"/>
        <v>0</v>
      </c>
      <c r="I17" s="4">
        <f t="shared" si="3"/>
        <v>4818632.83</v>
      </c>
    </row>
    <row r="18" spans="2:9" x14ac:dyDescent="0.2">
      <c r="B18" s="16" t="s">
        <v>49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f t="shared" si="2"/>
        <v>0</v>
      </c>
      <c r="I18" s="4">
        <f t="shared" si="3"/>
        <v>0</v>
      </c>
    </row>
    <row r="19" spans="2:9" x14ac:dyDescent="0.2">
      <c r="B19" s="16" t="s">
        <v>50</v>
      </c>
      <c r="C19" s="4">
        <v>14845506.019999996</v>
      </c>
      <c r="D19" s="4">
        <v>0</v>
      </c>
      <c r="E19" s="4">
        <v>0</v>
      </c>
      <c r="F19" s="4">
        <v>0</v>
      </c>
      <c r="G19" s="4">
        <v>0</v>
      </c>
      <c r="H19" s="4">
        <f t="shared" si="2"/>
        <v>0</v>
      </c>
      <c r="I19" s="4">
        <f t="shared" si="3"/>
        <v>14845506.019999996</v>
      </c>
    </row>
    <row r="20" spans="2:9" x14ac:dyDescent="0.2">
      <c r="B20" s="16" t="s">
        <v>51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2"/>
        <v>0</v>
      </c>
      <c r="I20" s="4">
        <f t="shared" si="3"/>
        <v>0</v>
      </c>
    </row>
    <row r="21" spans="2:9" x14ac:dyDescent="0.2">
      <c r="B21" s="16" t="s">
        <v>52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2"/>
        <v>0</v>
      </c>
      <c r="I21" s="4">
        <f t="shared" si="3"/>
        <v>0</v>
      </c>
    </row>
    <row r="22" spans="2:9" x14ac:dyDescent="0.2">
      <c r="B22" s="17" t="s">
        <v>53</v>
      </c>
      <c r="C22" s="3">
        <f>SUM(C23:C31)</f>
        <v>5595065.46</v>
      </c>
      <c r="D22" s="3">
        <f t="shared" ref="D22:I22" si="4">SUM(D23:D31)</f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3">
        <f t="shared" si="4"/>
        <v>0</v>
      </c>
      <c r="I22" s="3">
        <f t="shared" si="4"/>
        <v>5595065.46</v>
      </c>
    </row>
    <row r="23" spans="2:9" x14ac:dyDescent="0.2">
      <c r="B23" s="16" t="s">
        <v>54</v>
      </c>
      <c r="C23" s="4">
        <v>1260075</v>
      </c>
      <c r="D23" s="4">
        <v>0</v>
      </c>
      <c r="E23" s="4">
        <v>0</v>
      </c>
      <c r="F23" s="4">
        <v>0</v>
      </c>
      <c r="G23" s="4">
        <v>0</v>
      </c>
      <c r="H23" s="4">
        <f t="shared" ref="H23:H31" si="5">D23+F23-E23-G23</f>
        <v>0</v>
      </c>
      <c r="I23" s="4">
        <f t="shared" ref="I23:I31" si="6">C23+H23</f>
        <v>1260075</v>
      </c>
    </row>
    <row r="24" spans="2:9" x14ac:dyDescent="0.2">
      <c r="B24" s="16" t="s">
        <v>55</v>
      </c>
      <c r="C24" s="4">
        <v>965975.96</v>
      </c>
      <c r="D24" s="4">
        <v>0</v>
      </c>
      <c r="E24" s="4">
        <v>0</v>
      </c>
      <c r="F24" s="4">
        <v>0</v>
      </c>
      <c r="G24" s="4">
        <v>0</v>
      </c>
      <c r="H24" s="4">
        <f t="shared" si="5"/>
        <v>0</v>
      </c>
      <c r="I24" s="4">
        <f t="shared" si="6"/>
        <v>965975.96</v>
      </c>
    </row>
    <row r="25" spans="2:9" x14ac:dyDescent="0.2">
      <c r="B25" s="16" t="s">
        <v>56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f t="shared" si="6"/>
        <v>0</v>
      </c>
    </row>
    <row r="26" spans="2:9" x14ac:dyDescent="0.2">
      <c r="B26" s="16" t="s">
        <v>57</v>
      </c>
      <c r="C26" s="4">
        <v>501000</v>
      </c>
      <c r="D26" s="4">
        <v>0</v>
      </c>
      <c r="E26" s="4">
        <v>0</v>
      </c>
      <c r="F26" s="4">
        <v>0</v>
      </c>
      <c r="G26" s="4">
        <v>0</v>
      </c>
      <c r="H26" s="4">
        <f t="shared" si="5"/>
        <v>0</v>
      </c>
      <c r="I26" s="4">
        <f t="shared" si="6"/>
        <v>501000</v>
      </c>
    </row>
    <row r="27" spans="2:9" x14ac:dyDescent="0.2">
      <c r="B27" s="16" t="s">
        <v>58</v>
      </c>
      <c r="C27" s="4">
        <v>54200</v>
      </c>
      <c r="D27" s="4">
        <v>0</v>
      </c>
      <c r="E27" s="4">
        <v>0</v>
      </c>
      <c r="F27" s="4">
        <v>0</v>
      </c>
      <c r="G27" s="4">
        <v>0</v>
      </c>
      <c r="H27" s="4">
        <f t="shared" si="5"/>
        <v>0</v>
      </c>
      <c r="I27" s="4">
        <f t="shared" si="6"/>
        <v>54200</v>
      </c>
    </row>
    <row r="28" spans="2:9" x14ac:dyDescent="0.2">
      <c r="B28" s="16" t="s">
        <v>59</v>
      </c>
      <c r="C28" s="4">
        <v>2135914.5</v>
      </c>
      <c r="D28" s="4">
        <v>0</v>
      </c>
      <c r="E28" s="4">
        <v>0</v>
      </c>
      <c r="F28" s="4">
        <v>0</v>
      </c>
      <c r="G28" s="4">
        <v>0</v>
      </c>
      <c r="H28" s="4">
        <f t="shared" si="5"/>
        <v>0</v>
      </c>
      <c r="I28" s="4">
        <f t="shared" si="6"/>
        <v>2135914.5</v>
      </c>
    </row>
    <row r="29" spans="2:9" x14ac:dyDescent="0.2">
      <c r="B29" s="16" t="s">
        <v>60</v>
      </c>
      <c r="C29" s="4">
        <v>475400</v>
      </c>
      <c r="D29" s="4">
        <v>0</v>
      </c>
      <c r="E29" s="4">
        <v>0</v>
      </c>
      <c r="F29" s="4">
        <v>0</v>
      </c>
      <c r="G29" s="4">
        <v>0</v>
      </c>
      <c r="H29" s="4">
        <f t="shared" si="5"/>
        <v>0</v>
      </c>
      <c r="I29" s="4">
        <f t="shared" si="6"/>
        <v>475400</v>
      </c>
    </row>
    <row r="30" spans="2:9" x14ac:dyDescent="0.2">
      <c r="B30" s="16" t="s">
        <v>61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f t="shared" si="6"/>
        <v>0</v>
      </c>
    </row>
    <row r="31" spans="2:9" x14ac:dyDescent="0.2">
      <c r="B31" s="16" t="s">
        <v>62</v>
      </c>
      <c r="C31" s="4">
        <v>202500</v>
      </c>
      <c r="D31" s="4">
        <v>0</v>
      </c>
      <c r="E31" s="4">
        <v>0</v>
      </c>
      <c r="F31" s="4">
        <v>0</v>
      </c>
      <c r="G31" s="4">
        <v>0</v>
      </c>
      <c r="H31" s="4">
        <f t="shared" si="5"/>
        <v>0</v>
      </c>
      <c r="I31" s="4">
        <f t="shared" si="6"/>
        <v>202500</v>
      </c>
    </row>
    <row r="32" spans="2:9" x14ac:dyDescent="0.2">
      <c r="B32" s="17" t="s">
        <v>63</v>
      </c>
      <c r="C32" s="3">
        <f>SUM(C33:C41)</f>
        <v>11311924.84</v>
      </c>
      <c r="D32" s="3">
        <f t="shared" ref="D32:I32" si="7">SUM(D33:D41)</f>
        <v>0</v>
      </c>
      <c r="E32" s="3">
        <f t="shared" si="7"/>
        <v>0</v>
      </c>
      <c r="F32" s="3">
        <f t="shared" si="7"/>
        <v>0</v>
      </c>
      <c r="G32" s="3">
        <f t="shared" si="7"/>
        <v>0</v>
      </c>
      <c r="H32" s="3">
        <f t="shared" si="7"/>
        <v>0</v>
      </c>
      <c r="I32" s="3">
        <f t="shared" si="7"/>
        <v>11311924.84</v>
      </c>
    </row>
    <row r="33" spans="2:9" x14ac:dyDescent="0.2">
      <c r="B33" s="16" t="s">
        <v>64</v>
      </c>
      <c r="C33" s="4">
        <v>868014</v>
      </c>
      <c r="D33" s="4">
        <v>0</v>
      </c>
      <c r="E33" s="4">
        <v>0</v>
      </c>
      <c r="F33" s="4">
        <v>0</v>
      </c>
      <c r="G33" s="4">
        <v>0</v>
      </c>
      <c r="H33" s="4">
        <f t="shared" ref="H33:H41" si="8">D33+F33-E33-G33</f>
        <v>0</v>
      </c>
      <c r="I33" s="4">
        <f t="shared" ref="I33:I41" si="9">C33+H33</f>
        <v>868014</v>
      </c>
    </row>
    <row r="34" spans="2:9" x14ac:dyDescent="0.2">
      <c r="B34" s="16" t="s">
        <v>65</v>
      </c>
      <c r="C34" s="4">
        <v>1530000</v>
      </c>
      <c r="D34" s="4">
        <v>0</v>
      </c>
      <c r="E34" s="4">
        <v>0</v>
      </c>
      <c r="F34" s="4">
        <v>0</v>
      </c>
      <c r="G34" s="4">
        <v>0</v>
      </c>
      <c r="H34" s="4">
        <f t="shared" si="8"/>
        <v>0</v>
      </c>
      <c r="I34" s="4">
        <f t="shared" si="9"/>
        <v>1530000</v>
      </c>
    </row>
    <row r="35" spans="2:9" x14ac:dyDescent="0.2">
      <c r="B35" s="16" t="s">
        <v>66</v>
      </c>
      <c r="C35" s="4">
        <v>1388637.35</v>
      </c>
      <c r="D35" s="4">
        <v>0</v>
      </c>
      <c r="E35" s="4">
        <v>0</v>
      </c>
      <c r="F35" s="4">
        <v>0</v>
      </c>
      <c r="G35" s="4">
        <v>0</v>
      </c>
      <c r="H35" s="4">
        <f t="shared" si="8"/>
        <v>0</v>
      </c>
      <c r="I35" s="4">
        <f t="shared" si="9"/>
        <v>1388637.35</v>
      </c>
    </row>
    <row r="36" spans="2:9" x14ac:dyDescent="0.2">
      <c r="B36" s="16" t="s">
        <v>67</v>
      </c>
      <c r="C36" s="4">
        <v>753668.5</v>
      </c>
      <c r="D36" s="4">
        <v>0</v>
      </c>
      <c r="E36" s="4">
        <v>0</v>
      </c>
      <c r="F36" s="4">
        <v>0</v>
      </c>
      <c r="G36" s="4">
        <v>0</v>
      </c>
      <c r="H36" s="4">
        <f t="shared" si="8"/>
        <v>0</v>
      </c>
      <c r="I36" s="4">
        <f t="shared" si="9"/>
        <v>753668.5</v>
      </c>
    </row>
    <row r="37" spans="2:9" x14ac:dyDescent="0.2">
      <c r="B37" s="16" t="s">
        <v>68</v>
      </c>
      <c r="C37" s="4">
        <v>1811615.49</v>
      </c>
      <c r="D37" s="4">
        <v>0</v>
      </c>
      <c r="E37" s="4">
        <v>0</v>
      </c>
      <c r="F37" s="4">
        <v>0</v>
      </c>
      <c r="G37" s="4">
        <v>0</v>
      </c>
      <c r="H37" s="4">
        <f t="shared" si="8"/>
        <v>0</v>
      </c>
      <c r="I37" s="4">
        <f t="shared" si="9"/>
        <v>1811615.49</v>
      </c>
    </row>
    <row r="38" spans="2:9" x14ac:dyDescent="0.2">
      <c r="B38" s="16" t="s">
        <v>69</v>
      </c>
      <c r="C38" s="4">
        <v>297700</v>
      </c>
      <c r="D38" s="4">
        <v>0</v>
      </c>
      <c r="E38" s="4">
        <v>0</v>
      </c>
      <c r="F38" s="4">
        <v>0</v>
      </c>
      <c r="G38" s="4">
        <v>0</v>
      </c>
      <c r="H38" s="4">
        <f t="shared" si="8"/>
        <v>0</v>
      </c>
      <c r="I38" s="4">
        <f t="shared" si="9"/>
        <v>297700</v>
      </c>
    </row>
    <row r="39" spans="2:9" x14ac:dyDescent="0.2">
      <c r="B39" s="16" t="s">
        <v>70</v>
      </c>
      <c r="C39" s="4">
        <v>514334.5</v>
      </c>
      <c r="D39" s="4">
        <v>0</v>
      </c>
      <c r="E39" s="4">
        <v>0</v>
      </c>
      <c r="F39" s="4">
        <v>0</v>
      </c>
      <c r="G39" s="4">
        <v>0</v>
      </c>
      <c r="H39" s="4">
        <f t="shared" si="8"/>
        <v>0</v>
      </c>
      <c r="I39" s="4">
        <f t="shared" si="9"/>
        <v>514334.5</v>
      </c>
    </row>
    <row r="40" spans="2:9" x14ac:dyDescent="0.2">
      <c r="B40" s="16" t="s">
        <v>71</v>
      </c>
      <c r="C40" s="4">
        <v>2661000</v>
      </c>
      <c r="D40" s="4">
        <v>0</v>
      </c>
      <c r="E40" s="4">
        <v>0</v>
      </c>
      <c r="F40" s="4">
        <v>0</v>
      </c>
      <c r="G40" s="4">
        <v>0</v>
      </c>
      <c r="H40" s="4">
        <f t="shared" si="8"/>
        <v>0</v>
      </c>
      <c r="I40" s="4">
        <f t="shared" si="9"/>
        <v>2661000</v>
      </c>
    </row>
    <row r="41" spans="2:9" x14ac:dyDescent="0.2">
      <c r="B41" s="16" t="s">
        <v>72</v>
      </c>
      <c r="C41" s="4">
        <v>1486955</v>
      </c>
      <c r="D41" s="4">
        <v>0</v>
      </c>
      <c r="E41" s="4">
        <v>0</v>
      </c>
      <c r="F41" s="4">
        <v>0</v>
      </c>
      <c r="G41" s="4">
        <v>0</v>
      </c>
      <c r="H41" s="4">
        <f t="shared" si="8"/>
        <v>0</v>
      </c>
      <c r="I41" s="4">
        <f t="shared" si="9"/>
        <v>1486955</v>
      </c>
    </row>
    <row r="42" spans="2:9" x14ac:dyDescent="0.2">
      <c r="B42" s="17" t="s">
        <v>73</v>
      </c>
      <c r="C42" s="3">
        <f>SUM(C43:C51)</f>
        <v>25551333.879999999</v>
      </c>
      <c r="D42" s="3">
        <f t="shared" ref="D42:I42" si="10">SUM(D43:D51)</f>
        <v>0</v>
      </c>
      <c r="E42" s="3">
        <f t="shared" si="10"/>
        <v>0</v>
      </c>
      <c r="F42" s="3">
        <f t="shared" si="10"/>
        <v>0</v>
      </c>
      <c r="G42" s="3">
        <f t="shared" si="10"/>
        <v>0</v>
      </c>
      <c r="H42" s="3">
        <f t="shared" si="10"/>
        <v>0</v>
      </c>
      <c r="I42" s="3">
        <f t="shared" si="10"/>
        <v>25551333.879999999</v>
      </c>
    </row>
    <row r="43" spans="2:9" x14ac:dyDescent="0.2">
      <c r="B43" s="16" t="s">
        <v>74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ref="H43:H51" si="11">D43+F43-E43-G43</f>
        <v>0</v>
      </c>
      <c r="I43" s="4">
        <f t="shared" ref="I43:I51" si="12">C43+H43</f>
        <v>0</v>
      </c>
    </row>
    <row r="44" spans="2:9" x14ac:dyDescent="0.2">
      <c r="B44" s="16" t="s">
        <v>75</v>
      </c>
      <c r="C44" s="4">
        <v>7898754.4399999995</v>
      </c>
      <c r="D44" s="4">
        <v>0</v>
      </c>
      <c r="E44" s="4">
        <v>0</v>
      </c>
      <c r="F44" s="4">
        <v>0</v>
      </c>
      <c r="G44" s="4">
        <v>0</v>
      </c>
      <c r="H44" s="4">
        <f t="shared" si="11"/>
        <v>0</v>
      </c>
      <c r="I44" s="4">
        <f t="shared" si="12"/>
        <v>7898754.4399999995</v>
      </c>
    </row>
    <row r="45" spans="2:9" x14ac:dyDescent="0.2">
      <c r="B45" s="16" t="s">
        <v>76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11"/>
        <v>0</v>
      </c>
      <c r="I45" s="4">
        <f t="shared" si="12"/>
        <v>0</v>
      </c>
    </row>
    <row r="46" spans="2:9" x14ac:dyDescent="0.2">
      <c r="B46" s="16" t="s">
        <v>77</v>
      </c>
      <c r="C46" s="4">
        <v>17098900</v>
      </c>
      <c r="D46" s="4">
        <v>0</v>
      </c>
      <c r="E46" s="4">
        <v>0</v>
      </c>
      <c r="F46" s="4">
        <v>0</v>
      </c>
      <c r="G46" s="4">
        <v>0</v>
      </c>
      <c r="H46" s="4">
        <f t="shared" si="11"/>
        <v>0</v>
      </c>
      <c r="I46" s="4">
        <f t="shared" si="12"/>
        <v>17098900</v>
      </c>
    </row>
    <row r="47" spans="2:9" x14ac:dyDescent="0.2">
      <c r="B47" s="16" t="s">
        <v>78</v>
      </c>
      <c r="C47" s="4">
        <v>333679.44</v>
      </c>
      <c r="D47" s="4">
        <v>0</v>
      </c>
      <c r="E47" s="4">
        <v>0</v>
      </c>
      <c r="F47" s="4">
        <v>0</v>
      </c>
      <c r="G47" s="4">
        <v>0</v>
      </c>
      <c r="H47" s="4">
        <f t="shared" si="11"/>
        <v>0</v>
      </c>
      <c r="I47" s="4">
        <f t="shared" si="12"/>
        <v>333679.44</v>
      </c>
    </row>
    <row r="48" spans="2:9" x14ac:dyDescent="0.2">
      <c r="B48" s="16" t="s">
        <v>79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11"/>
        <v>0</v>
      </c>
      <c r="I48" s="4">
        <f t="shared" si="12"/>
        <v>0</v>
      </c>
    </row>
    <row r="49" spans="2:9" x14ac:dyDescent="0.2">
      <c r="B49" s="16" t="s">
        <v>80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11"/>
        <v>0</v>
      </c>
      <c r="I49" s="4">
        <f t="shared" si="12"/>
        <v>0</v>
      </c>
    </row>
    <row r="50" spans="2:9" x14ac:dyDescent="0.2">
      <c r="B50" s="16" t="s">
        <v>81</v>
      </c>
      <c r="C50" s="4">
        <v>220000</v>
      </c>
      <c r="D50" s="4">
        <v>0</v>
      </c>
      <c r="E50" s="4">
        <v>0</v>
      </c>
      <c r="F50" s="4">
        <v>0</v>
      </c>
      <c r="G50" s="4">
        <v>0</v>
      </c>
      <c r="H50" s="4">
        <f t="shared" si="11"/>
        <v>0</v>
      </c>
      <c r="I50" s="4">
        <f t="shared" si="12"/>
        <v>220000</v>
      </c>
    </row>
    <row r="51" spans="2:9" x14ac:dyDescent="0.2">
      <c r="B51" s="16" t="s">
        <v>82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11"/>
        <v>0</v>
      </c>
      <c r="I51" s="4">
        <f t="shared" si="12"/>
        <v>0</v>
      </c>
    </row>
    <row r="52" spans="2:9" x14ac:dyDescent="0.2">
      <c r="B52" s="17" t="s">
        <v>83</v>
      </c>
      <c r="C52" s="3">
        <f>SUM(C53:C61)</f>
        <v>3229891.5</v>
      </c>
      <c r="D52" s="3">
        <f t="shared" ref="D52:I52" si="13">SUM(D53:D61)</f>
        <v>0</v>
      </c>
      <c r="E52" s="3">
        <f t="shared" si="13"/>
        <v>0</v>
      </c>
      <c r="F52" s="3">
        <f t="shared" si="13"/>
        <v>0</v>
      </c>
      <c r="G52" s="3">
        <f t="shared" si="13"/>
        <v>0</v>
      </c>
      <c r="H52" s="3">
        <f t="shared" si="13"/>
        <v>0</v>
      </c>
      <c r="I52" s="3">
        <f t="shared" si="13"/>
        <v>3229891.5</v>
      </c>
    </row>
    <row r="53" spans="2:9" x14ac:dyDescent="0.2">
      <c r="B53" s="16" t="s">
        <v>84</v>
      </c>
      <c r="C53" s="4">
        <v>439000</v>
      </c>
      <c r="D53" s="4">
        <v>0</v>
      </c>
      <c r="E53" s="4">
        <v>0</v>
      </c>
      <c r="F53" s="4">
        <v>0</v>
      </c>
      <c r="G53" s="4">
        <v>0</v>
      </c>
      <c r="H53" s="4">
        <f t="shared" ref="H53:H61" si="14">D53+F53-E53-G53</f>
        <v>0</v>
      </c>
      <c r="I53" s="4">
        <f t="shared" ref="I53:I61" si="15">C53+H53</f>
        <v>439000</v>
      </c>
    </row>
    <row r="54" spans="2:9" x14ac:dyDescent="0.2">
      <c r="B54" s="16" t="s">
        <v>85</v>
      </c>
      <c r="C54" s="4">
        <v>341828</v>
      </c>
      <c r="D54" s="4">
        <v>0</v>
      </c>
      <c r="E54" s="4">
        <v>0</v>
      </c>
      <c r="F54" s="4">
        <v>0</v>
      </c>
      <c r="G54" s="4">
        <v>0</v>
      </c>
      <c r="H54" s="4">
        <f t="shared" si="14"/>
        <v>0</v>
      </c>
      <c r="I54" s="4">
        <f t="shared" si="15"/>
        <v>341828</v>
      </c>
    </row>
    <row r="55" spans="2:9" x14ac:dyDescent="0.2">
      <c r="B55" s="16" t="s">
        <v>86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14"/>
        <v>0</v>
      </c>
      <c r="I55" s="4">
        <f t="shared" si="15"/>
        <v>0</v>
      </c>
    </row>
    <row r="56" spans="2:9" x14ac:dyDescent="0.2">
      <c r="B56" s="16" t="s">
        <v>87</v>
      </c>
      <c r="C56" s="4">
        <v>1966990</v>
      </c>
      <c r="D56" s="4">
        <v>0</v>
      </c>
      <c r="E56" s="4">
        <v>0</v>
      </c>
      <c r="F56" s="4">
        <v>0</v>
      </c>
      <c r="G56" s="4">
        <v>0</v>
      </c>
      <c r="H56" s="4">
        <f t="shared" si="14"/>
        <v>0</v>
      </c>
      <c r="I56" s="4">
        <f t="shared" si="15"/>
        <v>1966990</v>
      </c>
    </row>
    <row r="57" spans="2:9" x14ac:dyDescent="0.2">
      <c r="B57" s="16" t="s">
        <v>88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14"/>
        <v>0</v>
      </c>
      <c r="I57" s="4">
        <f t="shared" si="15"/>
        <v>0</v>
      </c>
    </row>
    <row r="58" spans="2:9" x14ac:dyDescent="0.2">
      <c r="B58" s="16" t="s">
        <v>89</v>
      </c>
      <c r="C58" s="4">
        <v>306200</v>
      </c>
      <c r="D58" s="4">
        <v>0</v>
      </c>
      <c r="E58" s="4">
        <v>0</v>
      </c>
      <c r="F58" s="4">
        <v>0</v>
      </c>
      <c r="G58" s="4">
        <v>0</v>
      </c>
      <c r="H58" s="4">
        <f t="shared" si="14"/>
        <v>0</v>
      </c>
      <c r="I58" s="4">
        <f t="shared" si="15"/>
        <v>306200</v>
      </c>
    </row>
    <row r="59" spans="2:9" x14ac:dyDescent="0.2">
      <c r="B59" s="16" t="s">
        <v>90</v>
      </c>
      <c r="C59" s="4">
        <v>40000</v>
      </c>
      <c r="D59" s="4">
        <v>0</v>
      </c>
      <c r="E59" s="4">
        <v>0</v>
      </c>
      <c r="F59" s="4">
        <v>0</v>
      </c>
      <c r="G59" s="4">
        <v>0</v>
      </c>
      <c r="H59" s="4">
        <f t="shared" si="14"/>
        <v>0</v>
      </c>
      <c r="I59" s="4">
        <f t="shared" si="15"/>
        <v>40000</v>
      </c>
    </row>
    <row r="60" spans="2:9" x14ac:dyDescent="0.2">
      <c r="B60" s="16" t="s">
        <v>91</v>
      </c>
      <c r="C60" s="4">
        <v>14500</v>
      </c>
      <c r="D60" s="4">
        <v>0</v>
      </c>
      <c r="E60" s="4">
        <v>0</v>
      </c>
      <c r="F60" s="4">
        <v>0</v>
      </c>
      <c r="G60" s="4">
        <v>0</v>
      </c>
      <c r="H60" s="4">
        <f t="shared" si="14"/>
        <v>0</v>
      </c>
      <c r="I60" s="4">
        <f t="shared" si="15"/>
        <v>14500</v>
      </c>
    </row>
    <row r="61" spans="2:9" x14ac:dyDescent="0.2">
      <c r="B61" s="16" t="s">
        <v>92</v>
      </c>
      <c r="C61" s="4">
        <v>121373.5</v>
      </c>
      <c r="D61" s="4">
        <v>0</v>
      </c>
      <c r="E61" s="4">
        <v>0</v>
      </c>
      <c r="F61" s="4">
        <v>0</v>
      </c>
      <c r="G61" s="4">
        <v>0</v>
      </c>
      <c r="H61" s="4">
        <f t="shared" si="14"/>
        <v>0</v>
      </c>
      <c r="I61" s="4">
        <f t="shared" si="15"/>
        <v>121373.5</v>
      </c>
    </row>
    <row r="62" spans="2:9" x14ac:dyDescent="0.2">
      <c r="B62" s="17" t="s">
        <v>93</v>
      </c>
      <c r="C62" s="3">
        <f>SUM(C63:C65)</f>
        <v>15376000</v>
      </c>
      <c r="D62" s="3">
        <f t="shared" ref="D62:I62" si="16">SUM(D63:D65)</f>
        <v>0</v>
      </c>
      <c r="E62" s="3">
        <f t="shared" si="16"/>
        <v>0</v>
      </c>
      <c r="F62" s="3">
        <f t="shared" si="16"/>
        <v>0</v>
      </c>
      <c r="G62" s="3">
        <f t="shared" si="16"/>
        <v>0</v>
      </c>
      <c r="H62" s="3">
        <f t="shared" si="16"/>
        <v>0</v>
      </c>
      <c r="I62" s="3">
        <f t="shared" si="16"/>
        <v>15376000</v>
      </c>
    </row>
    <row r="63" spans="2:9" x14ac:dyDescent="0.2">
      <c r="B63" s="16" t="s">
        <v>94</v>
      </c>
      <c r="C63" s="4">
        <v>15376000</v>
      </c>
      <c r="D63" s="4">
        <v>0</v>
      </c>
      <c r="E63" s="4">
        <v>0</v>
      </c>
      <c r="F63" s="4">
        <v>0</v>
      </c>
      <c r="G63" s="4">
        <v>0</v>
      </c>
      <c r="H63" s="4">
        <f t="shared" ref="H63:H65" si="17">D63+F63-E63-G63</f>
        <v>0</v>
      </c>
      <c r="I63" s="4">
        <f t="shared" ref="I63:I65" si="18">C63+H63</f>
        <v>15376000</v>
      </c>
    </row>
    <row r="64" spans="2:9" x14ac:dyDescent="0.2">
      <c r="B64" s="16" t="s">
        <v>95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f t="shared" si="17"/>
        <v>0</v>
      </c>
      <c r="I64" s="4">
        <f t="shared" si="18"/>
        <v>0</v>
      </c>
    </row>
    <row r="65" spans="2:9" x14ac:dyDescent="0.2">
      <c r="B65" s="16" t="s">
        <v>96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17"/>
        <v>0</v>
      </c>
      <c r="I65" s="4">
        <f t="shared" si="18"/>
        <v>0</v>
      </c>
    </row>
    <row r="66" spans="2:9" x14ac:dyDescent="0.2">
      <c r="B66" s="17" t="s">
        <v>97</v>
      </c>
      <c r="C66" s="3">
        <f>SUM(C67:C73)</f>
        <v>20000</v>
      </c>
      <c r="D66" s="3">
        <f t="shared" ref="D66:I66" si="19">SUM(D67:D73)</f>
        <v>0</v>
      </c>
      <c r="E66" s="3">
        <f t="shared" si="19"/>
        <v>0</v>
      </c>
      <c r="F66" s="3">
        <f t="shared" si="19"/>
        <v>0</v>
      </c>
      <c r="G66" s="3">
        <f t="shared" si="19"/>
        <v>0</v>
      </c>
      <c r="H66" s="3">
        <f t="shared" si="19"/>
        <v>0</v>
      </c>
      <c r="I66" s="3">
        <f t="shared" si="19"/>
        <v>20000</v>
      </c>
    </row>
    <row r="67" spans="2:9" x14ac:dyDescent="0.2">
      <c r="B67" s="16" t="s">
        <v>98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ref="H67:H73" si="20">D67+F67-E67-G67</f>
        <v>0</v>
      </c>
      <c r="I67" s="4">
        <f t="shared" ref="I67:I73" si="21">C67+H67</f>
        <v>0</v>
      </c>
    </row>
    <row r="68" spans="2:9" x14ac:dyDescent="0.2">
      <c r="B68" s="16" t="s">
        <v>99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20"/>
        <v>0</v>
      </c>
      <c r="I68" s="4">
        <f t="shared" si="21"/>
        <v>0</v>
      </c>
    </row>
    <row r="69" spans="2:9" x14ac:dyDescent="0.2">
      <c r="B69" s="16" t="s">
        <v>100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20"/>
        <v>0</v>
      </c>
      <c r="I69" s="4">
        <f t="shared" si="21"/>
        <v>0</v>
      </c>
    </row>
    <row r="70" spans="2:9" x14ac:dyDescent="0.2">
      <c r="B70" s="16" t="s">
        <v>101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20"/>
        <v>0</v>
      </c>
      <c r="I70" s="4">
        <f t="shared" si="21"/>
        <v>0</v>
      </c>
    </row>
    <row r="71" spans="2:9" x14ac:dyDescent="0.2">
      <c r="B71" s="16" t="s">
        <v>102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20"/>
        <v>0</v>
      </c>
      <c r="I71" s="4">
        <f t="shared" si="21"/>
        <v>0</v>
      </c>
    </row>
    <row r="72" spans="2:9" x14ac:dyDescent="0.2">
      <c r="B72" s="16" t="s">
        <v>103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20"/>
        <v>0</v>
      </c>
      <c r="I72" s="4">
        <f t="shared" si="21"/>
        <v>0</v>
      </c>
    </row>
    <row r="73" spans="2:9" x14ac:dyDescent="0.2">
      <c r="B73" s="16" t="s">
        <v>104</v>
      </c>
      <c r="C73" s="4">
        <v>20000</v>
      </c>
      <c r="D73" s="4">
        <v>0</v>
      </c>
      <c r="E73" s="4">
        <v>0</v>
      </c>
      <c r="F73" s="4">
        <v>0</v>
      </c>
      <c r="G73" s="4">
        <v>0</v>
      </c>
      <c r="H73" s="4">
        <f t="shared" si="20"/>
        <v>0</v>
      </c>
      <c r="I73" s="4">
        <f t="shared" si="21"/>
        <v>20000</v>
      </c>
    </row>
    <row r="74" spans="2:9" x14ac:dyDescent="0.2">
      <c r="B74" s="17" t="s">
        <v>105</v>
      </c>
      <c r="C74" s="3">
        <f>SUM(C75:C77)</f>
        <v>43939750.769999996</v>
      </c>
      <c r="D74" s="3">
        <f t="shared" ref="D74:I74" si="22">SUM(D75:D77)</f>
        <v>0</v>
      </c>
      <c r="E74" s="3">
        <f t="shared" si="22"/>
        <v>0</v>
      </c>
      <c r="F74" s="3">
        <f t="shared" si="22"/>
        <v>0</v>
      </c>
      <c r="G74" s="3">
        <f t="shared" si="22"/>
        <v>0</v>
      </c>
      <c r="H74" s="3">
        <f t="shared" si="22"/>
        <v>0</v>
      </c>
      <c r="I74" s="3">
        <f t="shared" si="22"/>
        <v>43939750.769999996</v>
      </c>
    </row>
    <row r="75" spans="2:9" x14ac:dyDescent="0.2">
      <c r="B75" s="16" t="s">
        <v>106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ref="H75:H77" si="23">D75+F75-E75-G75</f>
        <v>0</v>
      </c>
      <c r="I75" s="4">
        <f t="shared" ref="I75:I77" si="24">C75+H75</f>
        <v>0</v>
      </c>
    </row>
    <row r="76" spans="2:9" x14ac:dyDescent="0.2">
      <c r="B76" s="16" t="s">
        <v>107</v>
      </c>
      <c r="C76" s="4">
        <v>43939750.769999996</v>
      </c>
      <c r="D76" s="4">
        <v>0</v>
      </c>
      <c r="E76" s="4">
        <v>0</v>
      </c>
      <c r="F76" s="4">
        <v>0</v>
      </c>
      <c r="G76" s="4">
        <v>0</v>
      </c>
      <c r="H76" s="4">
        <f t="shared" si="23"/>
        <v>0</v>
      </c>
      <c r="I76" s="4">
        <f t="shared" si="24"/>
        <v>43939750.769999996</v>
      </c>
    </row>
    <row r="77" spans="2:9" x14ac:dyDescent="0.2">
      <c r="B77" s="16" t="s">
        <v>108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f t="shared" si="23"/>
        <v>0</v>
      </c>
      <c r="I77" s="4">
        <f t="shared" si="24"/>
        <v>0</v>
      </c>
    </row>
    <row r="78" spans="2:9" x14ac:dyDescent="0.2">
      <c r="B78" s="17" t="s">
        <v>109</v>
      </c>
      <c r="C78" s="3">
        <f>SUM(C79:C85)</f>
        <v>1008921.44</v>
      </c>
      <c r="D78" s="3">
        <f t="shared" ref="D78:I78" si="25">SUM(D79:D85)</f>
        <v>0</v>
      </c>
      <c r="E78" s="3">
        <f t="shared" si="25"/>
        <v>0</v>
      </c>
      <c r="F78" s="3">
        <f t="shared" si="25"/>
        <v>0</v>
      </c>
      <c r="G78" s="3">
        <f t="shared" si="25"/>
        <v>0</v>
      </c>
      <c r="H78" s="3">
        <f t="shared" si="25"/>
        <v>0</v>
      </c>
      <c r="I78" s="3">
        <f t="shared" si="25"/>
        <v>1008921.44</v>
      </c>
    </row>
    <row r="79" spans="2:9" x14ac:dyDescent="0.2">
      <c r="B79" s="16" t="s">
        <v>110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ref="H79:H85" si="26">D79+F79-E79-G79</f>
        <v>0</v>
      </c>
      <c r="I79" s="4">
        <f t="shared" ref="I79:I85" si="27">C79+H79</f>
        <v>0</v>
      </c>
    </row>
    <row r="80" spans="2:9" x14ac:dyDescent="0.2">
      <c r="B80" s="16" t="s">
        <v>111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26"/>
        <v>0</v>
      </c>
      <c r="I80" s="4">
        <f t="shared" si="27"/>
        <v>0</v>
      </c>
    </row>
    <row r="81" spans="2:9" x14ac:dyDescent="0.2">
      <c r="B81" s="16" t="s">
        <v>112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26"/>
        <v>0</v>
      </c>
      <c r="I81" s="4">
        <f t="shared" si="27"/>
        <v>0</v>
      </c>
    </row>
    <row r="82" spans="2:9" x14ac:dyDescent="0.2">
      <c r="B82" s="16" t="s">
        <v>113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26"/>
        <v>0</v>
      </c>
      <c r="I82" s="4">
        <f t="shared" si="27"/>
        <v>0</v>
      </c>
    </row>
    <row r="83" spans="2:9" x14ac:dyDescent="0.2">
      <c r="B83" s="16" t="s">
        <v>114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26"/>
        <v>0</v>
      </c>
      <c r="I83" s="4">
        <f t="shared" si="27"/>
        <v>0</v>
      </c>
    </row>
    <row r="84" spans="2:9" x14ac:dyDescent="0.2">
      <c r="B84" s="16" t="s">
        <v>115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26"/>
        <v>0</v>
      </c>
      <c r="I84" s="4">
        <f t="shared" si="27"/>
        <v>0</v>
      </c>
    </row>
    <row r="85" spans="2:9" x14ac:dyDescent="0.2">
      <c r="B85" s="16" t="s">
        <v>116</v>
      </c>
      <c r="C85" s="4">
        <v>1008921.44</v>
      </c>
      <c r="D85" s="4">
        <v>0</v>
      </c>
      <c r="E85" s="4">
        <v>0</v>
      </c>
      <c r="F85" s="4">
        <v>0</v>
      </c>
      <c r="G85" s="4">
        <v>0</v>
      </c>
      <c r="H85" s="4">
        <f t="shared" si="26"/>
        <v>0</v>
      </c>
      <c r="I85" s="4">
        <f t="shared" si="27"/>
        <v>1008921.44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117</v>
      </c>
      <c r="C87" s="3">
        <f>C88+C96+C106+C116+C126+C136+C140+C148+C152</f>
        <v>0</v>
      </c>
      <c r="D87" s="3">
        <f t="shared" ref="D87" si="28">D88+D96+D106+D116+D126+D136+D140+D148+D152</f>
        <v>0</v>
      </c>
      <c r="E87" s="3">
        <f t="shared" ref="E87" si="29">E88+E96+E106+E116+E126+E136+E140+E148+E152</f>
        <v>0</v>
      </c>
      <c r="F87" s="3">
        <f t="shared" ref="F87" si="30">F88+F96+F106+F116+F126+F136+F140+F148+F152</f>
        <v>0</v>
      </c>
      <c r="G87" s="3">
        <f t="shared" ref="G87" si="31">G88+G96+G106+G116+G126+G136+G140+G148+G152</f>
        <v>0</v>
      </c>
      <c r="H87" s="3">
        <f t="shared" ref="H87" si="32">H88+H96+H106+H116+H126+H136+H140+H148+H152</f>
        <v>0</v>
      </c>
      <c r="I87" s="3">
        <f t="shared" ref="I87" si="33">I88+I96+I106+I116+I126+I136+I140+I148+I152</f>
        <v>0</v>
      </c>
    </row>
    <row r="88" spans="2:9" x14ac:dyDescent="0.2">
      <c r="B88" s="17" t="s">
        <v>45</v>
      </c>
      <c r="C88" s="3">
        <f>SUM(C89:C95)</f>
        <v>0</v>
      </c>
      <c r="D88" s="3">
        <f t="shared" ref="D88" si="34">SUM(D89:D95)</f>
        <v>0</v>
      </c>
      <c r="E88" s="3">
        <f t="shared" ref="E88" si="35">SUM(E89:E95)</f>
        <v>0</v>
      </c>
      <c r="F88" s="3">
        <f t="shared" ref="F88" si="36">SUM(F89:F95)</f>
        <v>0</v>
      </c>
      <c r="G88" s="3">
        <f t="shared" ref="G88" si="37">SUM(G89:G95)</f>
        <v>0</v>
      </c>
      <c r="H88" s="3">
        <f t="shared" ref="H88" si="38">SUM(H89:H95)</f>
        <v>0</v>
      </c>
      <c r="I88" s="3">
        <f t="shared" ref="I88" si="39">SUM(I89:I95)</f>
        <v>0</v>
      </c>
    </row>
    <row r="89" spans="2:9" x14ac:dyDescent="0.2">
      <c r="B89" s="16" t="s">
        <v>46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f>D89+F89-E89-G89</f>
        <v>0</v>
      </c>
      <c r="I89" s="4">
        <f>C89+H89</f>
        <v>0</v>
      </c>
    </row>
    <row r="90" spans="2:9" x14ac:dyDescent="0.2">
      <c r="B90" s="16" t="s">
        <v>47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f t="shared" ref="H90:H95" si="40">D90+F90-E90-G90</f>
        <v>0</v>
      </c>
      <c r="I90" s="4">
        <f t="shared" ref="I90:I95" si="41">C90+H90</f>
        <v>0</v>
      </c>
    </row>
    <row r="91" spans="2:9" x14ac:dyDescent="0.2">
      <c r="B91" s="16" t="s">
        <v>48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f t="shared" si="40"/>
        <v>0</v>
      </c>
      <c r="I91" s="4">
        <f t="shared" si="41"/>
        <v>0</v>
      </c>
    </row>
    <row r="92" spans="2:9" x14ac:dyDescent="0.2">
      <c r="B92" s="16" t="s">
        <v>49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f t="shared" si="40"/>
        <v>0</v>
      </c>
      <c r="I92" s="4">
        <f t="shared" si="41"/>
        <v>0</v>
      </c>
    </row>
    <row r="93" spans="2:9" x14ac:dyDescent="0.2">
      <c r="B93" s="16" t="s">
        <v>50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f t="shared" si="40"/>
        <v>0</v>
      </c>
      <c r="I93" s="4">
        <f t="shared" si="41"/>
        <v>0</v>
      </c>
    </row>
    <row r="94" spans="2:9" x14ac:dyDescent="0.2">
      <c r="B94" s="16" t="s">
        <v>51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f t="shared" si="40"/>
        <v>0</v>
      </c>
      <c r="I94" s="4">
        <f t="shared" si="41"/>
        <v>0</v>
      </c>
    </row>
    <row r="95" spans="2:9" x14ac:dyDescent="0.2">
      <c r="B95" s="16" t="s">
        <v>52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 t="shared" si="40"/>
        <v>0</v>
      </c>
      <c r="I95" s="4">
        <f t="shared" si="41"/>
        <v>0</v>
      </c>
    </row>
    <row r="96" spans="2:9" x14ac:dyDescent="0.2">
      <c r="B96" s="17" t="s">
        <v>53</v>
      </c>
      <c r="C96" s="3">
        <f>SUM(C97:C105)</f>
        <v>0</v>
      </c>
      <c r="D96" s="3">
        <f t="shared" ref="D96" si="42">SUM(D97:D105)</f>
        <v>0</v>
      </c>
      <c r="E96" s="3">
        <f t="shared" ref="E96" si="43">SUM(E97:E105)</f>
        <v>0</v>
      </c>
      <c r="F96" s="3">
        <f t="shared" ref="F96" si="44">SUM(F97:F105)</f>
        <v>0</v>
      </c>
      <c r="G96" s="3">
        <f t="shared" ref="G96" si="45">SUM(G97:G105)</f>
        <v>0</v>
      </c>
      <c r="H96" s="3">
        <f t="shared" ref="H96" si="46">SUM(H97:H105)</f>
        <v>0</v>
      </c>
      <c r="I96" s="3">
        <f t="shared" ref="I96" si="47">SUM(I97:I105)</f>
        <v>0</v>
      </c>
    </row>
    <row r="97" spans="2:9" x14ac:dyDescent="0.2">
      <c r="B97" s="16" t="s">
        <v>54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f t="shared" ref="H97:H105" si="48">D97+F97-E97-G97</f>
        <v>0</v>
      </c>
      <c r="I97" s="4">
        <f t="shared" ref="I97:I105" si="49">C97+H97</f>
        <v>0</v>
      </c>
    </row>
    <row r="98" spans="2:9" x14ac:dyDescent="0.2">
      <c r="B98" s="16" t="s">
        <v>55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f t="shared" si="48"/>
        <v>0</v>
      </c>
      <c r="I98" s="4">
        <f t="shared" si="49"/>
        <v>0</v>
      </c>
    </row>
    <row r="99" spans="2:9" x14ac:dyDescent="0.2">
      <c r="B99" s="16" t="s">
        <v>56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f t="shared" si="48"/>
        <v>0</v>
      </c>
      <c r="I99" s="4">
        <f t="shared" si="49"/>
        <v>0</v>
      </c>
    </row>
    <row r="100" spans="2:9" x14ac:dyDescent="0.2">
      <c r="B100" s="16" t="s">
        <v>57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f t="shared" si="48"/>
        <v>0</v>
      </c>
      <c r="I100" s="4">
        <f t="shared" si="49"/>
        <v>0</v>
      </c>
    </row>
    <row r="101" spans="2:9" x14ac:dyDescent="0.2">
      <c r="B101" s="18" t="s">
        <v>58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f t="shared" si="48"/>
        <v>0</v>
      </c>
      <c r="I101" s="4">
        <f t="shared" si="49"/>
        <v>0</v>
      </c>
    </row>
    <row r="102" spans="2:9" x14ac:dyDescent="0.2">
      <c r="B102" s="16" t="s">
        <v>59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f t="shared" si="48"/>
        <v>0</v>
      </c>
      <c r="I102" s="4">
        <f t="shared" si="49"/>
        <v>0</v>
      </c>
    </row>
    <row r="103" spans="2:9" x14ac:dyDescent="0.2">
      <c r="B103" s="16" t="s">
        <v>60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f t="shared" si="48"/>
        <v>0</v>
      </c>
      <c r="I103" s="4">
        <f t="shared" si="49"/>
        <v>0</v>
      </c>
    </row>
    <row r="104" spans="2:9" x14ac:dyDescent="0.2">
      <c r="B104" s="16" t="s">
        <v>61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si="48"/>
        <v>0</v>
      </c>
      <c r="I104" s="4">
        <f t="shared" si="49"/>
        <v>0</v>
      </c>
    </row>
    <row r="105" spans="2:9" x14ac:dyDescent="0.2">
      <c r="B105" s="16" t="s">
        <v>62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 t="shared" si="48"/>
        <v>0</v>
      </c>
      <c r="I105" s="4">
        <f t="shared" si="49"/>
        <v>0</v>
      </c>
    </row>
    <row r="106" spans="2:9" x14ac:dyDescent="0.2">
      <c r="B106" s="17" t="s">
        <v>63</v>
      </c>
      <c r="C106" s="3">
        <f>SUM(C107:C115)</f>
        <v>0</v>
      </c>
      <c r="D106" s="3">
        <f t="shared" ref="D106" si="50">SUM(D107:D115)</f>
        <v>0</v>
      </c>
      <c r="E106" s="3">
        <f t="shared" ref="E106" si="51">SUM(E107:E115)</f>
        <v>0</v>
      </c>
      <c r="F106" s="3">
        <f t="shared" ref="F106" si="52">SUM(F107:F115)</f>
        <v>0</v>
      </c>
      <c r="G106" s="3">
        <f t="shared" ref="G106" si="53">SUM(G107:G115)</f>
        <v>0</v>
      </c>
      <c r="H106" s="3">
        <f t="shared" ref="H106" si="54">SUM(H107:H115)</f>
        <v>0</v>
      </c>
      <c r="I106" s="3">
        <f t="shared" ref="I106" si="55">SUM(I107:I115)</f>
        <v>0</v>
      </c>
    </row>
    <row r="107" spans="2:9" x14ac:dyDescent="0.2">
      <c r="B107" s="16" t="s">
        <v>64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f t="shared" ref="H107:H115" si="56">D107+F107-E107-G107</f>
        <v>0</v>
      </c>
      <c r="I107" s="4">
        <f t="shared" ref="I107:I115" si="57">C107+H107</f>
        <v>0</v>
      </c>
    </row>
    <row r="108" spans="2:9" x14ac:dyDescent="0.2">
      <c r="B108" s="16" t="s">
        <v>65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f t="shared" si="56"/>
        <v>0</v>
      </c>
      <c r="I108" s="4">
        <f t="shared" si="57"/>
        <v>0</v>
      </c>
    </row>
    <row r="109" spans="2:9" x14ac:dyDescent="0.2">
      <c r="B109" s="16" t="s">
        <v>66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f t="shared" si="56"/>
        <v>0</v>
      </c>
      <c r="I109" s="4">
        <f t="shared" si="57"/>
        <v>0</v>
      </c>
    </row>
    <row r="110" spans="2:9" x14ac:dyDescent="0.2">
      <c r="B110" s="16" t="s">
        <v>67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f t="shared" si="56"/>
        <v>0</v>
      </c>
      <c r="I110" s="4">
        <f t="shared" si="57"/>
        <v>0</v>
      </c>
    </row>
    <row r="111" spans="2:9" x14ac:dyDescent="0.2">
      <c r="B111" s="16" t="s">
        <v>68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f t="shared" si="56"/>
        <v>0</v>
      </c>
      <c r="I111" s="4">
        <f t="shared" si="57"/>
        <v>0</v>
      </c>
    </row>
    <row r="112" spans="2:9" x14ac:dyDescent="0.2">
      <c r="B112" s="16" t="s">
        <v>69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f t="shared" si="56"/>
        <v>0</v>
      </c>
      <c r="I112" s="4">
        <f t="shared" si="57"/>
        <v>0</v>
      </c>
    </row>
    <row r="113" spans="2:9" x14ac:dyDescent="0.2">
      <c r="B113" s="16" t="s">
        <v>70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56"/>
        <v>0</v>
      </c>
      <c r="I113" s="4">
        <f t="shared" si="57"/>
        <v>0</v>
      </c>
    </row>
    <row r="114" spans="2:9" x14ac:dyDescent="0.2">
      <c r="B114" s="16" t="s">
        <v>71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f t="shared" si="56"/>
        <v>0</v>
      </c>
      <c r="I114" s="4">
        <f t="shared" si="57"/>
        <v>0</v>
      </c>
    </row>
    <row r="115" spans="2:9" x14ac:dyDescent="0.2">
      <c r="B115" s="16" t="s">
        <v>72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si="56"/>
        <v>0</v>
      </c>
      <c r="I115" s="4">
        <f t="shared" si="57"/>
        <v>0</v>
      </c>
    </row>
    <row r="116" spans="2:9" x14ac:dyDescent="0.2">
      <c r="B116" s="17" t="s">
        <v>73</v>
      </c>
      <c r="C116" s="3">
        <f>SUM(C117:C125)</f>
        <v>0</v>
      </c>
      <c r="D116" s="3">
        <f t="shared" ref="D116" si="58">SUM(D117:D125)</f>
        <v>0</v>
      </c>
      <c r="E116" s="3">
        <f t="shared" ref="E116" si="59">SUM(E117:E125)</f>
        <v>0</v>
      </c>
      <c r="F116" s="3">
        <f t="shared" ref="F116" si="60">SUM(F117:F125)</f>
        <v>0</v>
      </c>
      <c r="G116" s="3">
        <f t="shared" ref="G116" si="61">SUM(G117:G125)</f>
        <v>0</v>
      </c>
      <c r="H116" s="3">
        <f t="shared" ref="H116" si="62">SUM(H117:H125)</f>
        <v>0</v>
      </c>
      <c r="I116" s="3">
        <f t="shared" ref="I116" si="63">SUM(I117:I125)</f>
        <v>0</v>
      </c>
    </row>
    <row r="117" spans="2:9" x14ac:dyDescent="0.2">
      <c r="B117" s="16" t="s">
        <v>74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f t="shared" ref="H117:H125" si="64">D117+F117-E117-G117</f>
        <v>0</v>
      </c>
      <c r="I117" s="4">
        <f t="shared" ref="I117:I125" si="65">C117+H117</f>
        <v>0</v>
      </c>
    </row>
    <row r="118" spans="2:9" x14ac:dyDescent="0.2">
      <c r="B118" s="16" t="s">
        <v>75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f t="shared" si="64"/>
        <v>0</v>
      </c>
      <c r="I118" s="4">
        <f t="shared" si="65"/>
        <v>0</v>
      </c>
    </row>
    <row r="119" spans="2:9" x14ac:dyDescent="0.2">
      <c r="B119" s="16" t="s">
        <v>76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f t="shared" si="64"/>
        <v>0</v>
      </c>
      <c r="I119" s="4">
        <f t="shared" si="65"/>
        <v>0</v>
      </c>
    </row>
    <row r="120" spans="2:9" x14ac:dyDescent="0.2">
      <c r="B120" s="16" t="s">
        <v>77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f t="shared" si="64"/>
        <v>0</v>
      </c>
      <c r="I120" s="4">
        <f t="shared" si="65"/>
        <v>0</v>
      </c>
    </row>
    <row r="121" spans="2:9" x14ac:dyDescent="0.2">
      <c r="B121" s="16" t="s">
        <v>78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f t="shared" si="64"/>
        <v>0</v>
      </c>
      <c r="I121" s="4">
        <f t="shared" si="65"/>
        <v>0</v>
      </c>
    </row>
    <row r="122" spans="2:9" x14ac:dyDescent="0.2">
      <c r="B122" s="16" t="s">
        <v>79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f t="shared" si="64"/>
        <v>0</v>
      </c>
      <c r="I122" s="4">
        <f t="shared" si="65"/>
        <v>0</v>
      </c>
    </row>
    <row r="123" spans="2:9" x14ac:dyDescent="0.2">
      <c r="B123" s="16" t="s">
        <v>80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f t="shared" si="64"/>
        <v>0</v>
      </c>
      <c r="I123" s="4">
        <f t="shared" si="65"/>
        <v>0</v>
      </c>
    </row>
    <row r="124" spans="2:9" x14ac:dyDescent="0.2">
      <c r="B124" s="16" t="s">
        <v>81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f t="shared" si="64"/>
        <v>0</v>
      </c>
      <c r="I124" s="4">
        <f t="shared" si="65"/>
        <v>0</v>
      </c>
    </row>
    <row r="125" spans="2:9" x14ac:dyDescent="0.2">
      <c r="B125" s="16" t="s">
        <v>82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f t="shared" si="64"/>
        <v>0</v>
      </c>
      <c r="I125" s="4">
        <f t="shared" si="65"/>
        <v>0</v>
      </c>
    </row>
    <row r="126" spans="2:9" x14ac:dyDescent="0.2">
      <c r="B126" s="17" t="s">
        <v>83</v>
      </c>
      <c r="C126" s="3">
        <f>SUM(C127:C135)</f>
        <v>0</v>
      </c>
      <c r="D126" s="3">
        <f t="shared" ref="D126" si="66">SUM(D127:D135)</f>
        <v>0</v>
      </c>
      <c r="E126" s="3">
        <f t="shared" ref="E126" si="67">SUM(E127:E135)</f>
        <v>0</v>
      </c>
      <c r="F126" s="3">
        <f t="shared" ref="F126" si="68">SUM(F127:F135)</f>
        <v>0</v>
      </c>
      <c r="G126" s="3">
        <f t="shared" ref="G126" si="69">SUM(G127:G135)</f>
        <v>0</v>
      </c>
      <c r="H126" s="3">
        <f t="shared" ref="H126" si="70">SUM(H127:H135)</f>
        <v>0</v>
      </c>
      <c r="I126" s="3">
        <f t="shared" ref="I126" si="71">SUM(I127:I135)</f>
        <v>0</v>
      </c>
    </row>
    <row r="127" spans="2:9" x14ac:dyDescent="0.2">
      <c r="B127" s="16" t="s">
        <v>84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f t="shared" ref="H127:H135" si="72">D127+F127-E127-G127</f>
        <v>0</v>
      </c>
      <c r="I127" s="4">
        <f t="shared" ref="I127:I135" si="73">C127+H127</f>
        <v>0</v>
      </c>
    </row>
    <row r="128" spans="2:9" x14ac:dyDescent="0.2">
      <c r="B128" s="16" t="s">
        <v>85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f t="shared" si="72"/>
        <v>0</v>
      </c>
      <c r="I128" s="4">
        <f t="shared" si="73"/>
        <v>0</v>
      </c>
    </row>
    <row r="129" spans="2:9" x14ac:dyDescent="0.2">
      <c r="B129" s="16" t="s">
        <v>86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f t="shared" si="72"/>
        <v>0</v>
      </c>
      <c r="I129" s="4">
        <f t="shared" si="73"/>
        <v>0</v>
      </c>
    </row>
    <row r="130" spans="2:9" x14ac:dyDescent="0.2">
      <c r="B130" s="16" t="s">
        <v>87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f t="shared" si="72"/>
        <v>0</v>
      </c>
      <c r="I130" s="4">
        <f t="shared" si="73"/>
        <v>0</v>
      </c>
    </row>
    <row r="131" spans="2:9" x14ac:dyDescent="0.2">
      <c r="B131" s="16" t="s">
        <v>88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f t="shared" si="72"/>
        <v>0</v>
      </c>
      <c r="I131" s="4">
        <f t="shared" si="73"/>
        <v>0</v>
      </c>
    </row>
    <row r="132" spans="2:9" x14ac:dyDescent="0.2">
      <c r="B132" s="16" t="s">
        <v>89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f t="shared" si="72"/>
        <v>0</v>
      </c>
      <c r="I132" s="4">
        <f t="shared" si="73"/>
        <v>0</v>
      </c>
    </row>
    <row r="133" spans="2:9" x14ac:dyDescent="0.2">
      <c r="B133" s="16" t="s">
        <v>90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f t="shared" si="72"/>
        <v>0</v>
      </c>
      <c r="I133" s="4">
        <f t="shared" si="73"/>
        <v>0</v>
      </c>
    </row>
    <row r="134" spans="2:9" x14ac:dyDescent="0.2">
      <c r="B134" s="16" t="s">
        <v>91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f t="shared" si="72"/>
        <v>0</v>
      </c>
      <c r="I134" s="4">
        <f t="shared" si="73"/>
        <v>0</v>
      </c>
    </row>
    <row r="135" spans="2:9" x14ac:dyDescent="0.2">
      <c r="B135" s="16" t="s">
        <v>92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f t="shared" si="72"/>
        <v>0</v>
      </c>
      <c r="I135" s="4">
        <f t="shared" si="73"/>
        <v>0</v>
      </c>
    </row>
    <row r="136" spans="2:9" x14ac:dyDescent="0.2">
      <c r="B136" s="17" t="s">
        <v>93</v>
      </c>
      <c r="C136" s="3">
        <f>SUM(C137:C139)</f>
        <v>0</v>
      </c>
      <c r="D136" s="3">
        <f t="shared" ref="D136" si="74">SUM(D137:D139)</f>
        <v>0</v>
      </c>
      <c r="E136" s="3">
        <f t="shared" ref="E136" si="75">SUM(E137:E139)</f>
        <v>0</v>
      </c>
      <c r="F136" s="3">
        <f t="shared" ref="F136" si="76">SUM(F137:F139)</f>
        <v>0</v>
      </c>
      <c r="G136" s="3">
        <f t="shared" ref="G136" si="77">SUM(G137:G139)</f>
        <v>0</v>
      </c>
      <c r="H136" s="3">
        <f t="shared" ref="H136" si="78">SUM(H137:H139)</f>
        <v>0</v>
      </c>
      <c r="I136" s="3">
        <f t="shared" ref="I136" si="79">SUM(I137:I139)</f>
        <v>0</v>
      </c>
    </row>
    <row r="137" spans="2:9" x14ac:dyDescent="0.2">
      <c r="B137" s="16" t="s">
        <v>94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f t="shared" ref="H137:H139" si="80">D137+F137-E137-G137</f>
        <v>0</v>
      </c>
      <c r="I137" s="4">
        <f t="shared" ref="I137:I139" si="81">C137+H137</f>
        <v>0</v>
      </c>
    </row>
    <row r="138" spans="2:9" x14ac:dyDescent="0.2">
      <c r="B138" s="16" t="s">
        <v>95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f t="shared" si="80"/>
        <v>0</v>
      </c>
      <c r="I138" s="4">
        <f t="shared" si="81"/>
        <v>0</v>
      </c>
    </row>
    <row r="139" spans="2:9" x14ac:dyDescent="0.2">
      <c r="B139" s="16" t="s">
        <v>96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f t="shared" si="80"/>
        <v>0</v>
      </c>
      <c r="I139" s="4">
        <f t="shared" si="81"/>
        <v>0</v>
      </c>
    </row>
    <row r="140" spans="2:9" x14ac:dyDescent="0.2">
      <c r="B140" s="17" t="s">
        <v>97</v>
      </c>
      <c r="C140" s="3">
        <f>SUM(C141:C147)</f>
        <v>0</v>
      </c>
      <c r="D140" s="3">
        <f t="shared" ref="D140" si="82">SUM(D141:D147)</f>
        <v>0</v>
      </c>
      <c r="E140" s="3">
        <f t="shared" ref="E140" si="83">SUM(E141:E147)</f>
        <v>0</v>
      </c>
      <c r="F140" s="3">
        <f t="shared" ref="F140" si="84">SUM(F141:F147)</f>
        <v>0</v>
      </c>
      <c r="G140" s="3">
        <f t="shared" ref="G140" si="85">SUM(G141:G147)</f>
        <v>0</v>
      </c>
      <c r="H140" s="3">
        <f t="shared" ref="H140" si="86">SUM(H141:H147)</f>
        <v>0</v>
      </c>
      <c r="I140" s="3">
        <f t="shared" ref="I140" si="87">SUM(I141:I147)</f>
        <v>0</v>
      </c>
    </row>
    <row r="141" spans="2:9" x14ac:dyDescent="0.2">
      <c r="B141" s="16" t="s">
        <v>98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f t="shared" ref="H141:H147" si="88">D141+F141-E141-G141</f>
        <v>0</v>
      </c>
      <c r="I141" s="4">
        <f t="shared" ref="I141:I147" si="89">C141+H141</f>
        <v>0</v>
      </c>
    </row>
    <row r="142" spans="2:9" x14ac:dyDescent="0.2">
      <c r="B142" s="16" t="s">
        <v>99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f t="shared" si="88"/>
        <v>0</v>
      </c>
      <c r="I142" s="4">
        <f t="shared" si="89"/>
        <v>0</v>
      </c>
    </row>
    <row r="143" spans="2:9" x14ac:dyDescent="0.2">
      <c r="B143" s="16" t="s">
        <v>100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f t="shared" si="88"/>
        <v>0</v>
      </c>
      <c r="I143" s="4">
        <f t="shared" si="89"/>
        <v>0</v>
      </c>
    </row>
    <row r="144" spans="2:9" x14ac:dyDescent="0.2">
      <c r="B144" s="16" t="s">
        <v>101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f t="shared" si="88"/>
        <v>0</v>
      </c>
      <c r="I144" s="4">
        <f t="shared" si="89"/>
        <v>0</v>
      </c>
    </row>
    <row r="145" spans="2:9" x14ac:dyDescent="0.2">
      <c r="B145" s="16" t="s">
        <v>102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f t="shared" si="88"/>
        <v>0</v>
      </c>
      <c r="I145" s="4">
        <f t="shared" si="89"/>
        <v>0</v>
      </c>
    </row>
    <row r="146" spans="2:9" x14ac:dyDescent="0.2">
      <c r="B146" s="16" t="s">
        <v>103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f t="shared" si="88"/>
        <v>0</v>
      </c>
      <c r="I146" s="4">
        <f t="shared" si="89"/>
        <v>0</v>
      </c>
    </row>
    <row r="147" spans="2:9" x14ac:dyDescent="0.2">
      <c r="B147" s="16" t="s">
        <v>104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f t="shared" si="88"/>
        <v>0</v>
      </c>
      <c r="I147" s="4">
        <f t="shared" si="89"/>
        <v>0</v>
      </c>
    </row>
    <row r="148" spans="2:9" x14ac:dyDescent="0.2">
      <c r="B148" s="17" t="s">
        <v>105</v>
      </c>
      <c r="C148" s="3">
        <f>SUM(C149:C151)</f>
        <v>0</v>
      </c>
      <c r="D148" s="3">
        <f t="shared" ref="D148" si="90">SUM(D149:D151)</f>
        <v>0</v>
      </c>
      <c r="E148" s="3">
        <f t="shared" ref="E148" si="91">SUM(E149:E151)</f>
        <v>0</v>
      </c>
      <c r="F148" s="3">
        <f t="shared" ref="F148" si="92">SUM(F149:F151)</f>
        <v>0</v>
      </c>
      <c r="G148" s="3">
        <f t="shared" ref="G148" si="93">SUM(G149:G151)</f>
        <v>0</v>
      </c>
      <c r="H148" s="3">
        <f t="shared" ref="H148" si="94">SUM(H149:H151)</f>
        <v>0</v>
      </c>
      <c r="I148" s="3">
        <f t="shared" ref="I148" si="95">SUM(I149:I151)</f>
        <v>0</v>
      </c>
    </row>
    <row r="149" spans="2:9" x14ac:dyDescent="0.2">
      <c r="B149" s="16" t="s">
        <v>106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f t="shared" ref="H149:H151" si="96">D149+F149-E149-G149</f>
        <v>0</v>
      </c>
      <c r="I149" s="4">
        <f t="shared" ref="I149:I151" si="97">C149+H149</f>
        <v>0</v>
      </c>
    </row>
    <row r="150" spans="2:9" x14ac:dyDescent="0.2">
      <c r="B150" s="16" t="s">
        <v>107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f t="shared" si="96"/>
        <v>0</v>
      </c>
      <c r="I150" s="4">
        <f t="shared" si="97"/>
        <v>0</v>
      </c>
    </row>
    <row r="151" spans="2:9" x14ac:dyDescent="0.2">
      <c r="B151" s="16" t="s">
        <v>108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f t="shared" si="96"/>
        <v>0</v>
      </c>
      <c r="I151" s="4">
        <f t="shared" si="97"/>
        <v>0</v>
      </c>
    </row>
    <row r="152" spans="2:9" x14ac:dyDescent="0.2">
      <c r="B152" s="17" t="s">
        <v>109</v>
      </c>
      <c r="C152" s="3">
        <f>SUM(C153:C159)</f>
        <v>0</v>
      </c>
      <c r="D152" s="3">
        <f t="shared" ref="D152" si="98">SUM(D153:D159)</f>
        <v>0</v>
      </c>
      <c r="E152" s="3">
        <f t="shared" ref="E152" si="99">SUM(E153:E159)</f>
        <v>0</v>
      </c>
      <c r="F152" s="3">
        <f t="shared" ref="F152" si="100">SUM(F153:F159)</f>
        <v>0</v>
      </c>
      <c r="G152" s="3">
        <f t="shared" ref="G152" si="101">SUM(G153:G159)</f>
        <v>0</v>
      </c>
      <c r="H152" s="3">
        <f t="shared" ref="H152" si="102">SUM(H153:H159)</f>
        <v>0</v>
      </c>
      <c r="I152" s="3">
        <f t="shared" ref="I152" si="103">SUM(I153:I159)</f>
        <v>0</v>
      </c>
    </row>
    <row r="153" spans="2:9" x14ac:dyDescent="0.2">
      <c r="B153" s="16" t="s">
        <v>110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f t="shared" ref="H153:H159" si="104">D153+F153-E153-G153</f>
        <v>0</v>
      </c>
      <c r="I153" s="4">
        <f t="shared" ref="I153:I159" si="105">C153+H153</f>
        <v>0</v>
      </c>
    </row>
    <row r="154" spans="2:9" x14ac:dyDescent="0.2">
      <c r="B154" s="16" t="s">
        <v>111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f t="shared" si="104"/>
        <v>0</v>
      </c>
      <c r="I154" s="4">
        <f t="shared" si="105"/>
        <v>0</v>
      </c>
    </row>
    <row r="155" spans="2:9" x14ac:dyDescent="0.2">
      <c r="B155" s="16" t="s">
        <v>112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f t="shared" si="104"/>
        <v>0</v>
      </c>
      <c r="I155" s="4">
        <f t="shared" si="105"/>
        <v>0</v>
      </c>
    </row>
    <row r="156" spans="2:9" x14ac:dyDescent="0.2">
      <c r="B156" s="18" t="s">
        <v>113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f t="shared" si="104"/>
        <v>0</v>
      </c>
      <c r="I156" s="4">
        <f t="shared" si="105"/>
        <v>0</v>
      </c>
    </row>
    <row r="157" spans="2:9" x14ac:dyDescent="0.2">
      <c r="B157" s="16" t="s">
        <v>114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f t="shared" si="104"/>
        <v>0</v>
      </c>
      <c r="I157" s="4">
        <f t="shared" si="105"/>
        <v>0</v>
      </c>
    </row>
    <row r="158" spans="2:9" x14ac:dyDescent="0.2">
      <c r="B158" s="16" t="s">
        <v>115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f t="shared" si="104"/>
        <v>0</v>
      </c>
      <c r="I158" s="4">
        <f t="shared" si="105"/>
        <v>0</v>
      </c>
    </row>
    <row r="159" spans="2:9" x14ac:dyDescent="0.2">
      <c r="B159" s="16" t="s">
        <v>116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f t="shared" si="104"/>
        <v>0</v>
      </c>
      <c r="I159" s="4">
        <f t="shared" si="105"/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118</v>
      </c>
      <c r="C161" s="6">
        <f>C87+C13</f>
        <v>144966672.06999999</v>
      </c>
      <c r="D161" s="6">
        <f t="shared" ref="D161:I161" si="106">D87+D13</f>
        <v>0</v>
      </c>
      <c r="E161" s="6">
        <f t="shared" si="106"/>
        <v>0</v>
      </c>
      <c r="F161" s="6">
        <f t="shared" si="106"/>
        <v>0</v>
      </c>
      <c r="G161" s="6">
        <f t="shared" si="106"/>
        <v>0</v>
      </c>
      <c r="H161" s="6">
        <f t="shared" si="106"/>
        <v>0</v>
      </c>
      <c r="I161" s="6">
        <f t="shared" si="106"/>
        <v>144966672.06999999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I13 C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28"/>
  <sheetViews>
    <sheetView showGridLines="0" zoomScaleNormal="100"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9.140625" style="49" customWidth="1"/>
    <col min="2" max="2" width="115.85546875" style="49" customWidth="1"/>
    <col min="3" max="3" width="14.42578125" style="49" customWidth="1"/>
    <col min="4" max="16384" width="14.4257812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11</v>
      </c>
      <c r="B4" s="57" t="s">
        <v>12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119</v>
      </c>
    </row>
    <row r="7" spans="1:2" ht="15" customHeight="1" x14ac:dyDescent="0.2">
      <c r="A7" s="56"/>
      <c r="B7" s="63" t="s">
        <v>120</v>
      </c>
    </row>
    <row r="8" spans="1:2" ht="15" customHeight="1" x14ac:dyDescent="0.2">
      <c r="A8" s="56"/>
      <c r="B8" s="58"/>
    </row>
    <row r="9" spans="1:2" ht="15" customHeight="1" x14ac:dyDescent="0.2">
      <c r="A9" s="56"/>
      <c r="B9" s="59" t="s">
        <v>27</v>
      </c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28" spans="1:1" x14ac:dyDescent="0.2">
      <c r="A28" s="5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"/>
  <sheetViews>
    <sheetView showGridLines="0" tabSelected="1" topLeftCell="A4" workbookViewId="0">
      <selection activeCell="F31" sqref="F31"/>
    </sheetView>
  </sheetViews>
  <sheetFormatPr baseColWidth="10" defaultColWidth="12" defaultRowHeight="10.199999999999999" x14ac:dyDescent="0.2"/>
  <cols>
    <col min="1" max="1" width="2.855468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7.7109375" style="1" customWidth="1"/>
    <col min="6" max="6" width="16.28515625" style="1" customWidth="1"/>
    <col min="7" max="16384" width="12" style="1"/>
  </cols>
  <sheetData>
    <row r="1" spans="1:6" x14ac:dyDescent="0.2">
      <c r="B1" s="88" t="str">
        <f>'Notas de Disciplina Financiera'!A1</f>
        <v>MUNICIPIO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 t="str">
        <f>'Notas de Disciplina Financiera'!D3</f>
        <v>Cuenta Pública</v>
      </c>
    </row>
    <row r="5" spans="1:6" ht="10.8" thickBot="1" x14ac:dyDescent="0.25">
      <c r="C5" s="44" t="s">
        <v>121</v>
      </c>
    </row>
    <row r="6" spans="1:6" x14ac:dyDescent="0.2">
      <c r="B6" s="97" t="str">
        <f>B1</f>
        <v>MUNICIPIO DE CORONEO, GTO.</v>
      </c>
      <c r="C6" s="98"/>
      <c r="D6" s="98"/>
      <c r="E6" s="98"/>
      <c r="F6" s="99"/>
    </row>
    <row r="7" spans="1:6" x14ac:dyDescent="0.2">
      <c r="B7" s="100" t="s">
        <v>122</v>
      </c>
      <c r="C7" s="101"/>
      <c r="D7" s="101"/>
      <c r="E7" s="101"/>
      <c r="F7" s="102"/>
    </row>
    <row r="8" spans="1:6" x14ac:dyDescent="0.2">
      <c r="B8" s="103" t="s">
        <v>123</v>
      </c>
      <c r="C8" s="104"/>
      <c r="D8" s="104"/>
      <c r="E8" s="104"/>
      <c r="F8" s="105"/>
    </row>
    <row r="9" spans="1:6" ht="20.399999999999999" x14ac:dyDescent="0.2">
      <c r="B9" s="95" t="s">
        <v>124</v>
      </c>
      <c r="C9" s="96" t="s">
        <v>125</v>
      </c>
      <c r="D9" s="83" t="s">
        <v>126</v>
      </c>
      <c r="E9" s="83" t="s">
        <v>127</v>
      </c>
      <c r="F9" s="84" t="s">
        <v>128</v>
      </c>
    </row>
    <row r="10" spans="1:6" x14ac:dyDescent="0.2">
      <c r="A10" s="43"/>
      <c r="B10" s="95"/>
      <c r="C10" s="96"/>
      <c r="D10" s="83" t="s">
        <v>129</v>
      </c>
      <c r="E10" s="83" t="s">
        <v>130</v>
      </c>
      <c r="F10" s="84" t="s">
        <v>131</v>
      </c>
    </row>
    <row r="11" spans="1:6" x14ac:dyDescent="0.2">
      <c r="B11" s="69"/>
      <c r="C11" s="70" t="s">
        <v>132</v>
      </c>
      <c r="D11" s="71">
        <f>SUM(D12:D20)</f>
        <v>229071868.74000001</v>
      </c>
      <c r="E11" s="71">
        <f t="shared" ref="E11:F11" si="0">SUM(E12:E20)</f>
        <v>227501426.54000002</v>
      </c>
      <c r="F11" s="72">
        <f t="shared" si="0"/>
        <v>1570442.2000000002</v>
      </c>
    </row>
    <row r="12" spans="1:6" x14ac:dyDescent="0.2">
      <c r="B12" s="73">
        <v>1000</v>
      </c>
      <c r="C12" s="74" t="s">
        <v>133</v>
      </c>
      <c r="D12" s="75">
        <v>41838017.399999999</v>
      </c>
      <c r="E12" s="75">
        <v>42064630.799999997</v>
      </c>
      <c r="F12" s="76">
        <f>D12-E12</f>
        <v>-226613.39999999851</v>
      </c>
    </row>
    <row r="13" spans="1:6" x14ac:dyDescent="0.2">
      <c r="B13" s="73">
        <v>2000</v>
      </c>
      <c r="C13" s="74" t="s">
        <v>134</v>
      </c>
      <c r="D13" s="75">
        <v>10158123.999999998</v>
      </c>
      <c r="E13" s="75">
        <v>8370266.3999999994</v>
      </c>
      <c r="F13" s="76">
        <f t="shared" ref="F13:F30" si="1">D13-E13</f>
        <v>1787857.5999999987</v>
      </c>
    </row>
    <row r="14" spans="1:6" x14ac:dyDescent="0.2">
      <c r="B14" s="73">
        <v>3000</v>
      </c>
      <c r="C14" s="74" t="s">
        <v>135</v>
      </c>
      <c r="D14" s="75">
        <v>35375603.990000002</v>
      </c>
      <c r="E14" s="75">
        <v>35375603.990000002</v>
      </c>
      <c r="F14" s="76">
        <f t="shared" si="1"/>
        <v>0</v>
      </c>
    </row>
    <row r="15" spans="1:6" x14ac:dyDescent="0.2">
      <c r="B15" s="73">
        <v>4000</v>
      </c>
      <c r="C15" s="74" t="s">
        <v>136</v>
      </c>
      <c r="D15" s="75">
        <v>32570121.27</v>
      </c>
      <c r="E15" s="75">
        <v>32570121.27</v>
      </c>
      <c r="F15" s="76">
        <f t="shared" si="1"/>
        <v>0</v>
      </c>
    </row>
    <row r="16" spans="1:6" x14ac:dyDescent="0.2">
      <c r="B16" s="73">
        <v>5000</v>
      </c>
      <c r="C16" s="74" t="s">
        <v>137</v>
      </c>
      <c r="D16" s="75">
        <v>6960780.5599999996</v>
      </c>
      <c r="E16" s="75">
        <v>6951582.5599999996</v>
      </c>
      <c r="F16" s="76">
        <f t="shared" si="1"/>
        <v>9198</v>
      </c>
    </row>
    <row r="17" spans="2:6" x14ac:dyDescent="0.2">
      <c r="B17" s="73">
        <v>6000</v>
      </c>
      <c r="C17" s="74" t="s">
        <v>138</v>
      </c>
      <c r="D17" s="75">
        <v>100098710.16</v>
      </c>
      <c r="E17" s="75">
        <v>100098710.16</v>
      </c>
      <c r="F17" s="76">
        <f t="shared" si="1"/>
        <v>0</v>
      </c>
    </row>
    <row r="18" spans="2:6" x14ac:dyDescent="0.2">
      <c r="B18" s="73">
        <v>7000</v>
      </c>
      <c r="C18" s="74" t="s">
        <v>139</v>
      </c>
      <c r="D18" s="75">
        <v>0</v>
      </c>
      <c r="E18" s="75">
        <v>0</v>
      </c>
      <c r="F18" s="76">
        <f t="shared" si="1"/>
        <v>0</v>
      </c>
    </row>
    <row r="19" spans="2:6" x14ac:dyDescent="0.2">
      <c r="B19" s="73">
        <v>8000</v>
      </c>
      <c r="C19" s="74" t="s">
        <v>140</v>
      </c>
      <c r="D19" s="75">
        <v>1144842.6099999999</v>
      </c>
      <c r="E19" s="75">
        <v>1144842.6100000001</v>
      </c>
      <c r="F19" s="76">
        <f t="shared" si="1"/>
        <v>0</v>
      </c>
    </row>
    <row r="20" spans="2:6" x14ac:dyDescent="0.2">
      <c r="B20" s="73">
        <v>9000</v>
      </c>
      <c r="C20" s="74" t="s">
        <v>141</v>
      </c>
      <c r="D20" s="75">
        <v>925668.75</v>
      </c>
      <c r="E20" s="75">
        <v>925668.75</v>
      </c>
      <c r="F20" s="76">
        <f t="shared" si="1"/>
        <v>0</v>
      </c>
    </row>
    <row r="21" spans="2:6" x14ac:dyDescent="0.2">
      <c r="B21" s="73"/>
      <c r="C21" s="77" t="s">
        <v>142</v>
      </c>
      <c r="D21" s="78">
        <f>SUM(D22:D30)</f>
        <v>0</v>
      </c>
      <c r="E21" s="78">
        <f t="shared" ref="E21:F21" si="2">SUM(E22:E30)</f>
        <v>0</v>
      </c>
      <c r="F21" s="79">
        <f t="shared" si="2"/>
        <v>0</v>
      </c>
    </row>
    <row r="22" spans="2:6" x14ac:dyDescent="0.2">
      <c r="B22" s="73">
        <v>1000</v>
      </c>
      <c r="C22" s="74" t="s">
        <v>133</v>
      </c>
      <c r="D22" s="75">
        <v>0</v>
      </c>
      <c r="E22" s="75">
        <v>0</v>
      </c>
      <c r="F22" s="76">
        <f t="shared" si="1"/>
        <v>0</v>
      </c>
    </row>
    <row r="23" spans="2:6" x14ac:dyDescent="0.2">
      <c r="B23" s="73">
        <v>2000</v>
      </c>
      <c r="C23" s="74" t="s">
        <v>134</v>
      </c>
      <c r="D23" s="75">
        <v>0</v>
      </c>
      <c r="E23" s="75">
        <v>0</v>
      </c>
      <c r="F23" s="76">
        <f t="shared" si="1"/>
        <v>0</v>
      </c>
    </row>
    <row r="24" spans="2:6" x14ac:dyDescent="0.2">
      <c r="B24" s="73">
        <v>3000</v>
      </c>
      <c r="C24" s="74" t="s">
        <v>135</v>
      </c>
      <c r="D24" s="75">
        <v>0</v>
      </c>
      <c r="E24" s="75">
        <v>0</v>
      </c>
      <c r="F24" s="76">
        <f t="shared" si="1"/>
        <v>0</v>
      </c>
    </row>
    <row r="25" spans="2:6" x14ac:dyDescent="0.2">
      <c r="B25" s="73">
        <v>4000</v>
      </c>
      <c r="C25" s="74" t="s">
        <v>136</v>
      </c>
      <c r="D25" s="75">
        <v>0</v>
      </c>
      <c r="E25" s="75">
        <v>0</v>
      </c>
      <c r="F25" s="76">
        <f t="shared" si="1"/>
        <v>0</v>
      </c>
    </row>
    <row r="26" spans="2:6" x14ac:dyDescent="0.2">
      <c r="B26" s="73">
        <v>5000</v>
      </c>
      <c r="C26" s="74" t="s">
        <v>137</v>
      </c>
      <c r="D26" s="75">
        <v>0</v>
      </c>
      <c r="E26" s="75">
        <v>0</v>
      </c>
      <c r="F26" s="76">
        <f t="shared" si="1"/>
        <v>0</v>
      </c>
    </row>
    <row r="27" spans="2:6" x14ac:dyDescent="0.2">
      <c r="B27" s="73">
        <v>6000</v>
      </c>
      <c r="C27" s="74" t="s">
        <v>138</v>
      </c>
      <c r="D27" s="75">
        <v>0</v>
      </c>
      <c r="E27" s="75">
        <v>0</v>
      </c>
      <c r="F27" s="76">
        <f t="shared" si="1"/>
        <v>0</v>
      </c>
    </row>
    <row r="28" spans="2:6" x14ac:dyDescent="0.2">
      <c r="B28" s="73">
        <v>7000</v>
      </c>
      <c r="C28" s="74" t="s">
        <v>139</v>
      </c>
      <c r="D28" s="75">
        <v>0</v>
      </c>
      <c r="E28" s="75">
        <v>0</v>
      </c>
      <c r="F28" s="76">
        <f t="shared" si="1"/>
        <v>0</v>
      </c>
    </row>
    <row r="29" spans="2:6" x14ac:dyDescent="0.2">
      <c r="B29" s="73">
        <v>8000</v>
      </c>
      <c r="C29" s="74" t="s">
        <v>140</v>
      </c>
      <c r="D29" s="75">
        <v>0</v>
      </c>
      <c r="E29" s="75">
        <v>0</v>
      </c>
      <c r="F29" s="76">
        <f t="shared" si="1"/>
        <v>0</v>
      </c>
    </row>
    <row r="30" spans="2:6" x14ac:dyDescent="0.2">
      <c r="B30" s="80">
        <v>9000</v>
      </c>
      <c r="C30" s="81" t="s">
        <v>141</v>
      </c>
      <c r="D30" s="82">
        <v>0</v>
      </c>
      <c r="E30" s="82">
        <v>0</v>
      </c>
      <c r="F30" s="76">
        <f t="shared" si="1"/>
        <v>0</v>
      </c>
    </row>
    <row r="31" spans="2:6" ht="10.8" thickBot="1" x14ac:dyDescent="0.25">
      <c r="B31" s="65"/>
      <c r="C31" s="66" t="s">
        <v>42</v>
      </c>
      <c r="D31" s="67">
        <f>D11+D21</f>
        <v>229071868.74000001</v>
      </c>
      <c r="E31" s="67">
        <f t="shared" ref="E31:F31" si="3">E11+E21</f>
        <v>227501426.54000002</v>
      </c>
      <c r="F31" s="68">
        <f t="shared" si="3"/>
        <v>1570442.2000000002</v>
      </c>
    </row>
    <row r="33" spans="3:3" x14ac:dyDescent="0.2">
      <c r="C33" s="87" t="s">
        <v>143</v>
      </c>
    </row>
    <row r="34" spans="3:3" x14ac:dyDescent="0.2">
      <c r="C34" s="86" t="s">
        <v>144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00000000-0004-0000-0500-000000000000}"/>
  </hyperlinks>
  <pageMargins left="0.7" right="0.7" top="0.75" bottom="0.75" header="0.3" footer="0.3"/>
  <ignoredErrors>
    <ignoredError sqref="D21:F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34"/>
  <sheetViews>
    <sheetView showGridLines="0" zoomScaleNormal="100"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9.140625" style="49" customWidth="1"/>
    <col min="2" max="2" width="115.85546875" style="49" customWidth="1"/>
    <col min="3" max="3" width="14.42578125" style="49" customWidth="1"/>
    <col min="4" max="16384" width="14.4257812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13</v>
      </c>
      <c r="B4" s="57" t="s">
        <v>14</v>
      </c>
    </row>
    <row r="5" spans="1:2" ht="15" customHeight="1" x14ac:dyDescent="0.2">
      <c r="A5" s="56"/>
      <c r="B5" s="62" t="s">
        <v>145</v>
      </c>
    </row>
    <row r="6" spans="1:2" ht="15" customHeight="1" x14ac:dyDescent="0.2">
      <c r="A6" s="56"/>
      <c r="B6" s="58"/>
    </row>
    <row r="7" spans="1:2" ht="15" customHeight="1" x14ac:dyDescent="0.2">
      <c r="A7" s="56"/>
      <c r="B7" s="60" t="s">
        <v>146</v>
      </c>
    </row>
    <row r="8" spans="1:2" x14ac:dyDescent="0.2">
      <c r="A8" s="53"/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5" spans="1:2" x14ac:dyDescent="0.2">
      <c r="A25" s="53"/>
    </row>
    <row r="26" spans="1:2" x14ac:dyDescent="0.2">
      <c r="A26" s="53"/>
    </row>
    <row r="30" spans="1:2" x14ac:dyDescent="0.2">
      <c r="B30" s="86" t="s">
        <v>147</v>
      </c>
    </row>
    <row r="31" spans="1:2" x14ac:dyDescent="0.2">
      <c r="B31" s="85" t="s">
        <v>29</v>
      </c>
    </row>
    <row r="33" spans="2:2" x14ac:dyDescent="0.2">
      <c r="B33" s="85" t="s">
        <v>148</v>
      </c>
    </row>
    <row r="34" spans="2:2" x14ac:dyDescent="0.2">
      <c r="B34" s="85" t="s">
        <v>149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"/>
  <sheetViews>
    <sheetView showGridLines="0" workbookViewId="0">
      <selection activeCell="C5" sqref="C5"/>
    </sheetView>
  </sheetViews>
  <sheetFormatPr baseColWidth="10" defaultColWidth="12" defaultRowHeight="10.199999999999999" x14ac:dyDescent="0.2"/>
  <cols>
    <col min="1" max="1" width="2.855468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88" t="str">
        <f>'Notas de Disciplina Financiera'!A1</f>
        <v>MUNICIPIO DE CORONEO, GTO.</v>
      </c>
      <c r="C1" s="88"/>
      <c r="D1" s="88"/>
      <c r="E1" s="41" t="s">
        <v>0</v>
      </c>
      <c r="F1" s="42">
        <f>'Notas de Disciplina Financiera'!D1</f>
        <v>2024</v>
      </c>
    </row>
    <row r="2" spans="1:6" x14ac:dyDescent="0.2">
      <c r="B2" s="88" t="s">
        <v>1</v>
      </c>
      <c r="C2" s="88"/>
      <c r="D2" s="88"/>
      <c r="E2" s="41" t="s">
        <v>2</v>
      </c>
      <c r="F2" s="42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41" t="s">
        <v>4</v>
      </c>
      <c r="F3" s="42" t="str">
        <f>'Notas de Disciplina Financiera'!D3</f>
        <v>Cuenta Pública</v>
      </c>
    </row>
    <row r="5" spans="1:6" x14ac:dyDescent="0.2">
      <c r="B5" s="44"/>
      <c r="C5" s="44" t="s">
        <v>16</v>
      </c>
    </row>
    <row r="7" spans="1:6" x14ac:dyDescent="0.2">
      <c r="B7" s="1" t="s">
        <v>150</v>
      </c>
    </row>
    <row r="8" spans="1:6" x14ac:dyDescent="0.2">
      <c r="B8" s="46" t="s">
        <v>151</v>
      </c>
    </row>
    <row r="9" spans="1:6" x14ac:dyDescent="0.2">
      <c r="A9" s="43"/>
      <c r="B9" s="48" t="s">
        <v>152</v>
      </c>
    </row>
    <row r="10" spans="1:6" x14ac:dyDescent="0.2">
      <c r="B10" s="48" t="s">
        <v>153</v>
      </c>
    </row>
    <row r="13" spans="1:6" x14ac:dyDescent="0.2">
      <c r="C13" s="87" t="s">
        <v>154</v>
      </c>
    </row>
    <row r="14" spans="1:6" x14ac:dyDescent="0.2">
      <c r="C14" s="86" t="s">
        <v>155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9.140625" style="49" customWidth="1"/>
    <col min="2" max="2" width="115.85546875" style="49" customWidth="1"/>
    <col min="3" max="3" width="14.42578125" style="49" customWidth="1"/>
    <col min="4" max="16384" width="14.4257812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15</v>
      </c>
      <c r="B4" s="57" t="s">
        <v>16</v>
      </c>
    </row>
    <row r="5" spans="1:2" ht="15" customHeight="1" x14ac:dyDescent="0.2">
      <c r="A5" s="56"/>
      <c r="B5" s="62" t="s">
        <v>150</v>
      </c>
    </row>
    <row r="6" spans="1:2" ht="15" customHeight="1" x14ac:dyDescent="0.2">
      <c r="A6" s="56"/>
      <c r="B6" s="63" t="s">
        <v>151</v>
      </c>
    </row>
    <row r="7" spans="1:2" ht="15" customHeight="1" x14ac:dyDescent="0.2">
      <c r="A7" s="53"/>
      <c r="B7" s="64" t="s">
        <v>152</v>
      </c>
    </row>
    <row r="8" spans="1:2" ht="15" customHeight="1" x14ac:dyDescent="0.2">
      <c r="A8" s="53"/>
      <c r="B8" s="64" t="s">
        <v>153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156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  <c r="B24" s="86" t="s">
        <v>157</v>
      </c>
    </row>
    <row r="25" spans="1:2" x14ac:dyDescent="0.2">
      <c r="A25" s="53"/>
      <c r="B25" s="85" t="s">
        <v>29</v>
      </c>
    </row>
    <row r="26" spans="1:2" x14ac:dyDescent="0.2">
      <c r="A26" s="53"/>
      <c r="B26" s="85"/>
    </row>
    <row r="27" spans="1:2" x14ac:dyDescent="0.2">
      <c r="A27" s="53"/>
      <c r="B27" s="85" t="s">
        <v>158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de Disciplina Financiera</vt:lpstr>
      <vt:lpstr>NDF-01</vt:lpstr>
      <vt:lpstr>NDF-01 (I)</vt:lpstr>
      <vt:lpstr>NDF-02</vt:lpstr>
      <vt:lpstr>NDF-02 (I)</vt:lpstr>
      <vt:lpstr>NDF-03</vt:lpstr>
      <vt:lpstr>NDF-03 (I)</vt:lpstr>
      <vt:lpstr>NDF-04</vt:lpstr>
      <vt:lpstr>NDF-04 (I)</vt:lpstr>
      <vt:lpstr>NDF-05</vt:lpstr>
      <vt:lpstr>NDF-05 (I)</vt:lpstr>
      <vt:lpstr>NDF-06</vt:lpstr>
      <vt:lpstr>NDF-06 (I)</vt:lpstr>
    </vt:vector>
  </TitlesOfParts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Corona Barrientos</dc:creator>
  <cp:lastModifiedBy>Tesorerìa</cp:lastModifiedBy>
  <cp:revision/>
  <dcterms:created xsi:type="dcterms:W3CDTF">2024-03-15T21:50:03Z</dcterms:created>
  <dcterms:modified xsi:type="dcterms:W3CDTF">2025-02-07T18:51:48Z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