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22024\"/>
    </mc:Choice>
  </mc:AlternateContent>
  <xr:revisionPtr revIDLastSave="0" documentId="13_ncr:1_{4AAE9BF1-7666-4BF2-B3F8-EF977340CB67}" xr6:coauthVersionLast="47" xr6:coauthVersionMax="47" xr10:uidLastSave="{00000000-0000-0000-0000-000000000000}"/>
  <bookViews>
    <workbookView visibility="hidden" xWindow="0" yWindow="600" windowWidth="28800" windowHeight="15600" firstSheet="6" activeTab="6" xr2:uid="{00000000-000D-0000-FFFF-FFFF00000000}"/>
    <workbookView visibility="hidden" xWindow="0" yWindow="600" windowWidth="28800" windowHeight="15600" firstSheet="7" activeTab="7" xr2:uid="{00000000-000D-0000-FFFF-FFFF01000000}"/>
    <workbookView visibility="hidden" xWindow="0" yWindow="600" windowWidth="28800" windowHeight="15600" xr2:uid="{00000000-000D-0000-FFFF-FFFF02000000}"/>
    <workbookView xWindow="-120" yWindow="-120" windowWidth="29040" windowHeight="15840" activeTab="6" xr2:uid="{00000000-000D-0000-FFFF-FFFF03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81029"/>
</workbook>
</file>

<file path=xl/calcChain.xml><?xml version="1.0" encoding="utf-8"?>
<calcChain xmlns="http://schemas.openxmlformats.org/spreadsheetml/2006/main">
  <c r="C8" i="64" l="1"/>
  <c r="D134" i="62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5" i="64" l="1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<sst xmlns="http://schemas.openxmlformats.org/spreadsheetml/2006/main" count="829" uniqueCount="587">
  <si>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</si>
  <si>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</si>
  <si>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</si>
  <si>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</si>
  <si>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</si>
  <si>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</si>
  <si>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</si>
  <si>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</si>
  <si>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</si>
  <si>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</si>
  <si>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</si>
  <si>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</si>
  <si>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</si>
  <si>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</si>
  <si>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</si>
  <si>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</si>
  <si>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</si>
  <si>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</si>
  <si>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</si>
  <si>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</si>
  <si>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</si>
  <si>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</si>
  <si>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</si>
  <si>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</si>
  <si>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</si>
  <si>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</si>
  <si>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</si>
  <si>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</si>
  <si>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</si>
  <si>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</si>
  <si>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</si>
  <si>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</si>
  <si>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</si>
  <si>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</si>
  <si>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</si>
  <si>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</si>
  <si>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</si>
  <si>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</si>
  <si>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</si>
  <si>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</si>
  <si>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</si>
  <si>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</si>
  <si>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</si>
  <si>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</si>
  <si>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</si>
  <si>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</si>
  <si>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</si>
  <si>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</si>
  <si>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</si>
  <si>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</si>
  <si>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</si>
  <si>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</si>
  <si>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</si>
  <si>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</si>
  <si>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</si>
  <si>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</si>
  <si>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</si>
  <si>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</si>
  <si>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</si>
  <si>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</si>
  <si>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</si>
  <si>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</si>
  <si>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</si>
  <si>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</si>
  <si>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</si>
  <si>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</si>
  <si>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</si>
  <si>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</si>
  <si>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</si>
  <si>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</si>
  <si>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</si>
  <si>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</si>
  <si>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</si>
  <si>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</si>
  <si>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</si>
  <si>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</si>
  <si>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</si>
  <si>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</si>
  <si>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</si>
  <si>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</si>
  <si>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</si>
  <si>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</si>
  <si>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</si>
  <si>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</si>
  <si>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</si>
  <si>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</si>
  <si>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</si>
  <si>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</si>
  <si>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</si>
  <si>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</si>
  <si>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</si>
  <si>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</si>
  <si>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</si>
  <si>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</si>
  <si>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</si>
  <si>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</si>
  <si>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</si>
  <si>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</si>
  <si>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</si>
  <si>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</si>
  <si>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</si>
  <si>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</si>
  <si>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</si>
  <si>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</si>
  <si>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</si>
  <si>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</si>
  <si>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</si>
  <si>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</si>
  <si>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</si>
  <si>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</si>
  <si>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</si>
  <si>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</si>
  <si>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</si>
  <si>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</si>
  <si>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</si>
  <si>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</si>
  <si>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</si>
  <si>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</si>
  <si>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</si>
  <si>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</si>
  <si>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</si>
  <si>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</si>
  <si>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</si>
  <si>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</si>
  <si>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</si>
  <si>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</si>
  <si>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</si>
  <si>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</si>
  <si>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</si>
  <si>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</si>
  <si>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</si>
  <si>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</si>
  <si>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</si>
  <si>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</si>
  <si>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</si>
  <si>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</si>
  <si>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</si>
  <si>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</si>
  <si>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</si>
  <si>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</si>
  <si>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</si>
  <si>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</si>
  <si>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</si>
  <si>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</si>
  <si>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</si>
  <si>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</si>
  <si>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</si>
  <si>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</si>
  <si>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</si>
  <si>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</si>
  <si>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</si>
  <si>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</si>
  <si>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</si>
  <si>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</si>
  <si>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</si>
  <si>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</si>
  <si>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</si>
  <si>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</si>
  <si>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</si>
  <si>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</si>
  <si>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</si>
  <si>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</si>
  <si>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</si>
  <si>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</si>
  <si>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</si>
  <si>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</si>
  <si>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</si>
  <si>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</si>
  <si>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</si>
  <si>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</si>
  <si>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</si>
  <si>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</si>
  <si>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</si>
  <si>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</si>
  <si>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</si>
  <si>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</si>
  <si>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</si>
  <si>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</si>
  <si>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</si>
  <si>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</si>
  <si>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</si>
  <si>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</si>
  <si>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</si>
  <si>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</si>
  <si>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</si>
  <si>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</si>
  <si>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</si>
  <si>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</si>
  <si>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</si>
  <si>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</si>
  <si>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</si>
  <si>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</si>
  <si>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</si>
  <si>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</si>
  <si>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</si>
  <si>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</si>
  <si>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</si>
  <si>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</si>
  <si>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</si>
  <si>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</si>
  <si>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</si>
  <si>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</si>
  <si>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</si>
  <si>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</si>
  <si>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</si>
  <si>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</si>
  <si>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</si>
  <si>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</si>
  <si>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</si>
  <si>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</si>
  <si>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</si>
  <si>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</si>
  <si>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</si>
  <si>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</si>
  <si>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</si>
  <si>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</si>
  <si>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</si>
  <si>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</si>
  <si>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</si>
  <si>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</si>
  <si>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</si>
  <si>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</si>
  <si>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</si>
  <si>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</si>
  <si>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</si>
  <si>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</si>
  <si>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</si>
  <si>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</si>
  <si>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</si>
  <si>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</si>
  <si>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</si>
  <si>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</si>
  <si>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</si>
  <si>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</si>
  <si>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</si>
  <si>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</si>
  <si>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</si>
  <si>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</si>
  <si>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</si>
  <si>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</si>
  <si>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</si>
  <si>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</si>
  <si>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</si>
  <si>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</si>
  <si>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</si>
  <si>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</si>
  <si>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</si>
  <si>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</si>
  <si>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</si>
  <si>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</si>
  <si>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</si>
  <si>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</si>
  <si>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</si>
  <si>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</si>
  <si>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</si>
  <si>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</si>
  <si>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</si>
  <si>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</si>
  <si>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</si>
  <si>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</si>
  <si>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</si>
  <si>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</si>
  <si>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</si>
  <si>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</si>
  <si>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</si>
  <si>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</si>
  <si>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</si>
  <si>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</si>
  <si>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</si>
  <si>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</si>
  <si>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</si>
  <si>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</si>
  <si>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</si>
  <si>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</si>
  <si>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</si>
  <si>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</si>
  <si>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</si>
  <si>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</si>
  <si>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</si>
  <si>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</si>
  <si>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</si>
  <si>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</si>
  <si>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</si>
  <si>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</si>
  <si>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</si>
  <si>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</si>
  <si>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</si>
  <si>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</si>
  <si>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</si>
  <si>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</si>
  <si>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</si>
  <si>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</si>
  <si>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</si>
  <si>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</si>
  <si>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</si>
  <si>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</si>
  <si>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</si>
  <si>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</si>
  <si>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</si>
  <si>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</si>
  <si>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</si>
  <si>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</si>
  <si>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</si>
  <si>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</si>
  <si>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</si>
  <si>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</si>
  <si>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</si>
  <si>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</si>
  <si>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</si>
  <si>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</si>
  <si>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</si>
  <si>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</si>
  <si>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</si>
  <si>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</si>
  <si>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</si>
  <si>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</si>
  <si>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</si>
  <si>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</si>
  <si>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</si>
  <si>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</si>
  <si>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</si>
  <si>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</si>
  <si>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</si>
  <si>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</si>
  <si>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</si>
  <si>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</si>
  <si>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</si>
  <si>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</si>
  <si>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</si>
  <si>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</si>
  <si>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</si>
  <si>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</si>
  <si>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</si>
  <si>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</si>
  <si>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</si>
  <si>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</si>
  <si>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</si>
  <si>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</si>
  <si>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</si>
  <si>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</si>
  <si>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</si>
  <si>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</si>
  <si>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</si>
  <si>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</si>
  <si>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</si>
  <si>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</si>
  <si>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</si>
  <si>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</si>
  <si>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</si>
  <si>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</si>
  <si>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</si>
  <si>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</si>
  <si>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</si>
  <si>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</si>
  <si>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</si>
  <si>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</si>
  <si>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</si>
  <si>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</si>
  <si>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</si>
  <si>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</si>
  <si>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</si>
  <si>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</si>
  <si>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</si>
  <si>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</si>
  <si>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</si>
  <si>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</si>
  <si>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</si>
  <si>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</si>
  <si>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</si>
  <si>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</si>
  <si>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</si>
  <si>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</si>
  <si>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</si>
  <si>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</si>
  <si>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</si>
  <si>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</si>
  <si>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</si>
  <si>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</si>
  <si>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</si>
  <si>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</si>
  <si>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</si>
  <si>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</si>
  <si>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</si>
  <si>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</si>
  <si>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</si>
  <si>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</si>
  <si>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</si>
  <si>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</si>
  <si>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</si>
  <si>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</si>
  <si>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</si>
  <si>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</si>
  <si>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</si>
  <si>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</si>
  <si>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</si>
  <si>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</si>
  <si>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</si>
  <si>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</si>
  <si>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</si>
  <si>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</si>
  <si>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</si>
  <si>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</si>
  <si>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</si>
  <si>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</si>
  <si>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</si>
  <si>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</si>
  <si>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</si>
  <si>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</si>
  <si>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</si>
  <si>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</si>
  <si>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</si>
  <si>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</si>
  <si>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</si>
  <si>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</si>
  <si>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</si>
  <si>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</si>
  <si>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</si>
  <si>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</si>
  <si>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</si>
  <si>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</si>
  <si>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</si>
  <si>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</si>
  <si>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</si>
  <si>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</si>
  <si>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</si>
  <si>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</si>
  <si>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</si>
  <si>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</si>
  <si>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</si>
  <si>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</si>
  <si>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</si>
  <si>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</si>
  <si>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</si>
  <si>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</si>
  <si>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</si>
  <si>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</si>
  <si>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</si>
  <si>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</si>
  <si>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</si>
  <si>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</si>
  <si>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</si>
  <si>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</si>
  <si>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</si>
  <si>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</si>
  <si>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</si>
  <si>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</si>
  <si>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</si>
  <si>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</si>
  <si>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</si>
  <si>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</si>
  <si>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</si>
  <si>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</si>
  <si>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</si>
  <si>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</si>
  <si>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</si>
  <si>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</si>
  <si>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</si>
  <si>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</si>
  <si>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</si>
  <si>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</si>
  <si>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</si>
  <si>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</si>
  <si>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</si>
  <si>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</si>
  <si>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</si>
  <si>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</si>
  <si>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</si>
  <si>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</si>
  <si>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</si>
  <si>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</si>
  <si>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</si>
  <si>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</si>
  <si>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</si>
  <si>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</si>
  <si>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</si>
  <si>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</si>
  <si>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</si>
  <si>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</si>
  <si>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</si>
  <si>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</si>
  <si>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</si>
  <si>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</si>
  <si>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</si>
  <si>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</si>
  <si>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</si>
  <si>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</si>
  <si>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</si>
  <si>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</si>
  <si>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</si>
  <si>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</si>
  <si>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</si>
  <si>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</si>
  <si>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</si>
  <si>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</si>
  <si>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</si>
  <si>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</si>
  <si>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</si>
  <si>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</si>
  <si>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</si>
  <si>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</si>
  <si>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</si>
  <si>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</si>
  <si>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</si>
  <si>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</si>
  <si>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</si>
  <si>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</si>
  <si>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</si>
  <si>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</si>
  <si>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</si>
  <si>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</si>
  <si>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</si>
  <si>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</si>
  <si>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</si>
  <si>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</si>
  <si>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</si>
  <si>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</si>
  <si>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</si>
  <si>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</si>
  <si>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</si>
  <si>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</si>
  <si>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</si>
  <si>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</si>
  <si>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</si>
  <si>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</si>
  <si>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</si>
  <si>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</si>
  <si>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</si>
  <si>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</si>
  <si>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</si>
  <si>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</si>
  <si>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</si>
  <si>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</si>
  <si>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</si>
  <si>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</si>
  <si>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</si>
  <si>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</si>
  <si>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</si>
  <si>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</si>
  <si>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</si>
  <si>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</si>
  <si>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</si>
  <si>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</si>
  <si>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</si>
  <si>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</si>
  <si>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</si>
  <si>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</si>
  <si>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</si>
  <si>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</si>
  <si>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</si>
  <si>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</si>
  <si>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</si>
  <si>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</si>
  <si>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</si>
  <si>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</si>
  <si>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</si>
  <si>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</si>
  <si>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</si>
  <si>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</si>
  <si>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</si>
  <si>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</si>
  <si>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</si>
  <si>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</si>
  <si>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</si>
  <si>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</si>
  <si>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</si>
  <si>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</si>
  <si>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</si>
  <si>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</si>
  <si>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</si>
  <si>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</si>
  <si>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</si>
  <si>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</si>
  <si>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</si>
  <si>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</si>
  <si>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</si>
  <si>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</si>
  <si>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</si>
  <si>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</si>
  <si>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</si>
  <si>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</si>
  <si>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</si>
  <si>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</si>
  <si>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</si>
  <si>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</si>
  <si>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</si>
  <si>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JUNTA MUNICIPAL DE AGUA POTABLE DE CORONEO, GTO. 2024</t>
  </si>
  <si>
    <t>DEL 01 DE ENERO DEL 2024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</si>
</sst>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  <sheetView zoomScale="90" zoomScaleNormal="90" workbookViewId="3">
      <selection activeCell="B41" sqref="B41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7" t="s">
        <v>585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586</v>
      </c>
      <c r="B3" s="103"/>
      <c r="C3" s="112" t="s">
        <v>3</v>
      </c>
      <c r="D3" s="114">
        <v>2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1" t="s">
        <v>55</v>
      </c>
      <c r="B45" s="151"/>
      <c r="C45" s="144"/>
      <c r="D45" s="144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Cuenta Pública)." sqref="D3" xr:uid="{00000000-0002-0000-0000-000002000000}">
      <formula1>"1, 2, 3, 4, Cuenta Pública"</formula1>
    </dataValidation>
  </dataValidations>
  <hyperlinks>
    <hyperlink ref="A35:B35" location="Conciliacion_Ig!B6" display="Conciliacion_Ig" xr:uid="{00000000-0004-0000-0000-000000000000}"/>
    <hyperlink ref="A36:B36" location="Conciliacion_Eg!B5" display="Conciliacion_Eg" xr:uid="{00000000-0004-0000-0000-000001000000}"/>
    <hyperlink ref="B39" location="Memoria!A8" display="CONTABLES" xr:uid="{00000000-0004-0000-0000-000002000000}"/>
    <hyperlink ref="B40" location="Memoria!A36" display="PRESUPUESTARIAS" xr:uid="{00000000-0004-0000-0000-000003000000}"/>
    <hyperlink ref="B35" location="Conciliacion_Ig!B4" display="CONCILIACIÓN ENTRE LOS INGRESOS PRESUPUESTARIOS Y CONTABLES" xr:uid="{00000000-0004-0000-0000-000004000000}"/>
    <hyperlink ref="B36" location="Conciliacion_Eg!B4" display="CONCILIACIÓN ENTRE LOS EGRESOS PRESUPUESTARIOS Y LOS GASTOS CONTABLES" xr:uid="{00000000-0004-0000-0000-000005000000}"/>
    <hyperlink ref="A13" location="ESF!A12" display="ESF-02" xr:uid="{00000000-0004-0000-0000-000006000000}"/>
    <hyperlink ref="A15" location="ESF!A29" display="ESF-04" xr:uid="{00000000-0004-0000-0000-000007000000}"/>
    <hyperlink ref="A16" location="ESF!A38" display="ESF-05" xr:uid="{00000000-0004-0000-0000-000008000000}"/>
    <hyperlink ref="A17" location="ESF!A43" display="ESF-06" xr:uid="{00000000-0004-0000-0000-000009000000}"/>
    <hyperlink ref="A18" location="ESF!A47" display="ESF-07" xr:uid="{00000000-0004-0000-0000-00000A000000}"/>
    <hyperlink ref="A19" location="ESF!A53" display="ESF-08" xr:uid="{00000000-0004-0000-0000-00000B000000}"/>
    <hyperlink ref="A20" location="ESF!A76" display="ESF-09" xr:uid="{00000000-0004-0000-0000-00000C000000}"/>
    <hyperlink ref="A21" location="ESF!A92" display="ESF-10" xr:uid="{00000000-0004-0000-0000-00000D000000}"/>
    <hyperlink ref="A22" location="ESF!A98" display="ESF-11" xr:uid="{00000000-0004-0000-0000-00000E000000}"/>
    <hyperlink ref="A23" location="ESF!A109" display="ESF-12" xr:uid="{00000000-0004-0000-0000-00000F000000}"/>
    <hyperlink ref="A24" location="ESF!A126" display="ESF-13" xr:uid="{00000000-0004-0000-0000-000010000000}"/>
    <hyperlink ref="A25" location="ESF!A143" display="ESF-14" xr:uid="{00000000-0004-0000-0000-000011000000}"/>
    <hyperlink ref="A32" location="EFE!A45" display="EFE-03" xr:uid="{00000000-0004-0000-0000-000012000000}"/>
    <hyperlink ref="A10" location="ACT!A6" display="ACT-01" xr:uid="{00000000-0004-0000-0000-000013000000}"/>
    <hyperlink ref="A11" location="ACT!A91" display="ACT-03" xr:uid="{00000000-0004-0000-0000-000014000000}"/>
    <hyperlink ref="A26" location="ESF!A151" display="ESF-15" xr:uid="{00000000-0004-0000-0000-000015000000}"/>
    <hyperlink ref="A14" location="ESF!A17" display="ESF-03" xr:uid="{00000000-0004-0000-0000-000016000000}"/>
    <hyperlink ref="B41" location="Memoria!B38" display="INGRESOS" xr:uid="{00000000-0004-0000-0000-000017000000}"/>
    <hyperlink ref="B42" location="Memoria!B48" display="EGRESOS" xr:uid="{00000000-0004-0000-0000-000018000000}"/>
    <hyperlink ref="A12" location="ESF!A6" display="ESF-01" xr:uid="{00000000-0004-0000-0000-000019000000}"/>
    <hyperlink ref="A28" location="VHP!A6" display="VHP-01" xr:uid="{00000000-0004-0000-0000-00001A000000}"/>
    <hyperlink ref="A29" location="VHP!A12" display="VHP-02" xr:uid="{00000000-0004-0000-0000-00001B000000}"/>
    <hyperlink ref="A30" location="EFE!A6" display="EFE-01" xr:uid="{00000000-0004-0000-0000-00001C000000}"/>
    <hyperlink ref="A31" location="EFE!A18" display="EFE-02" xr:uid="{00000000-0004-0000-0000-00001D000000}"/>
    <hyperlink ref="A27" location="ESF!A156" display="ESF-16" xr:uid="{00000000-0004-0000-0000-00001E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A2" sqref="A2:C2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3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2" t="str">
        <f>ESF!A1</f>
        <v>JUNTA MUNICIPAL DE AGUA POTABLE DE CORONEO, GTO. 2024</v>
      </c>
      <c r="B1" s="152"/>
      <c r="C1" s="152"/>
      <c r="D1" s="128" t="s">
        <v>0</v>
      </c>
      <c r="E1" s="20">
        <f>'Notas a los Edos Financieros'!D1</f>
        <v>2024</v>
      </c>
    </row>
    <row r="2" spans="1:7" s="12" customFormat="1" ht="11.25" customHeight="1" x14ac:dyDescent="0.25">
      <c r="A2" s="152" t="s">
        <v>189</v>
      </c>
      <c r="B2" s="152"/>
      <c r="C2" s="152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2" t="str">
        <f>ESF!A3</f>
        <v>DEL 01 DE ENERO DEL 2024 AL 30 DE JUNIO DEL 2024</v>
      </c>
      <c r="B3" s="152"/>
      <c r="C3" s="152"/>
      <c r="D3" s="128" t="s">
        <v>3</v>
      </c>
      <c r="E3" s="20">
        <f>'Notas a los Edos Financieros'!D3</f>
        <v>2</v>
      </c>
    </row>
    <row r="4" spans="1:7" s="12" customFormat="1" ht="11.25" customHeight="1" x14ac:dyDescent="0.25">
      <c r="A4" s="152" t="s">
        <v>4</v>
      </c>
      <c r="B4" s="152"/>
      <c r="C4" s="152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2229438.62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2168604.62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0</v>
      </c>
      <c r="D11" s="126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6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0</v>
      </c>
      <c r="D13" s="126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6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0</v>
      </c>
      <c r="D18" s="126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 t="str">
        <f t="shared" si="0"/>
        <v/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0</v>
      </c>
      <c r="D27" s="126" t="str">
        <f>IFERROR(C27/$C$27,"")</f>
        <v/>
      </c>
      <c r="E27" s="41"/>
    </row>
    <row r="28" spans="1:5" x14ac:dyDescent="0.2">
      <c r="A28" s="42">
        <v>4131</v>
      </c>
      <c r="B28" s="43" t="s">
        <v>207</v>
      </c>
      <c r="C28" s="46">
        <v>0</v>
      </c>
      <c r="D28" s="126" t="str">
        <f>IFERROR(C28/$C$27,"")</f>
        <v/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 t="str">
        <f>IFERROR(C29/$C$27,"")</f>
        <v/>
      </c>
      <c r="E29" s="41"/>
    </row>
    <row r="30" spans="1:5" x14ac:dyDescent="0.2">
      <c r="A30" s="119">
        <v>4140</v>
      </c>
      <c r="B30" s="120" t="s">
        <v>209</v>
      </c>
      <c r="C30" s="118">
        <v>0</v>
      </c>
      <c r="D30" s="126" t="str">
        <f t="shared" ref="D30:D35" si="2">IFERROR(C30/$C$30,"")</f>
        <v/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6" t="str">
        <f t="shared" si="2"/>
        <v/>
      </c>
      <c r="E31" s="41"/>
    </row>
    <row r="32" spans="1:5" x14ac:dyDescent="0.2">
      <c r="A32" s="42">
        <v>4143</v>
      </c>
      <c r="B32" s="43" t="s">
        <v>211</v>
      </c>
      <c r="C32" s="46">
        <v>0</v>
      </c>
      <c r="D32" s="126" t="str">
        <f t="shared" si="2"/>
        <v/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 t="str">
        <f t="shared" si="2"/>
        <v/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 t="str">
        <f t="shared" si="2"/>
        <v/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6" t="str">
        <f t="shared" si="2"/>
        <v/>
      </c>
      <c r="E35" s="41"/>
    </row>
    <row r="36" spans="1:5" x14ac:dyDescent="0.2">
      <c r="A36" s="119">
        <v>4150</v>
      </c>
      <c r="B36" s="120" t="s">
        <v>215</v>
      </c>
      <c r="C36" s="118">
        <v>0</v>
      </c>
      <c r="D36" s="126" t="str">
        <f>IFERROR(C36/$C$36,"")</f>
        <v/>
      </c>
      <c r="E36" s="41"/>
    </row>
    <row r="37" spans="1:5" x14ac:dyDescent="0.2">
      <c r="A37" s="42">
        <v>4151</v>
      </c>
      <c r="B37" s="43" t="s">
        <v>215</v>
      </c>
      <c r="C37" s="46">
        <v>0</v>
      </c>
      <c r="D37" s="126" t="str">
        <f>IFERROR(C37/$C$36,"")</f>
        <v/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 t="str">
        <f>IFERROR(C38/$C$36,"")</f>
        <v/>
      </c>
      <c r="E38" s="41"/>
    </row>
    <row r="39" spans="1:5" x14ac:dyDescent="0.2">
      <c r="A39" s="119">
        <v>4160</v>
      </c>
      <c r="B39" s="120" t="s">
        <v>217</v>
      </c>
      <c r="C39" s="118">
        <v>0</v>
      </c>
      <c r="D39" s="126" t="str">
        <f t="shared" ref="D39:D47" si="3">IFERROR(C39/$C$39,"")</f>
        <v/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6" t="str">
        <f t="shared" si="3"/>
        <v/>
      </c>
      <c r="E40" s="41"/>
    </row>
    <row r="41" spans="1:5" x14ac:dyDescent="0.2">
      <c r="A41" s="42">
        <v>4162</v>
      </c>
      <c r="B41" s="43" t="s">
        <v>219</v>
      </c>
      <c r="C41" s="46">
        <v>0</v>
      </c>
      <c r="D41" s="126" t="str">
        <f t="shared" si="3"/>
        <v/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 t="str">
        <f t="shared" si="3"/>
        <v/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6" t="str">
        <f t="shared" si="3"/>
        <v/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6" t="str">
        <f t="shared" si="3"/>
        <v/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 t="str">
        <f t="shared" si="3"/>
        <v/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 t="str">
        <f t="shared" si="3"/>
        <v/>
      </c>
      <c r="E46" s="41"/>
    </row>
    <row r="47" spans="1:5" x14ac:dyDescent="0.2">
      <c r="A47" s="42">
        <v>4169</v>
      </c>
      <c r="B47" s="43" t="s">
        <v>225</v>
      </c>
      <c r="C47" s="46">
        <v>0</v>
      </c>
      <c r="D47" s="126" t="str">
        <f t="shared" si="3"/>
        <v/>
      </c>
      <c r="E47" s="41"/>
    </row>
    <row r="48" spans="1:5" x14ac:dyDescent="0.2">
      <c r="A48" s="119">
        <v>4170</v>
      </c>
      <c r="B48" s="120" t="s">
        <v>531</v>
      </c>
      <c r="C48" s="118">
        <v>2145361.9900000002</v>
      </c>
      <c r="D48" s="126">
        <f>IFERROR(C48/$C$48,"")</f>
        <v>1</v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>
        <f t="shared" ref="D49:D56" si="4">IFERROR(C49/$C$48,"")</f>
        <v>0</v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>
        <f t="shared" si="4"/>
        <v>0</v>
      </c>
      <c r="E50" s="41"/>
    </row>
    <row r="51" spans="1:5" ht="22.5" x14ac:dyDescent="0.2">
      <c r="A51" s="42">
        <v>4173</v>
      </c>
      <c r="B51" s="44" t="s">
        <v>228</v>
      </c>
      <c r="C51" s="46">
        <v>0</v>
      </c>
      <c r="D51" s="126">
        <f t="shared" si="4"/>
        <v>0</v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>
        <f t="shared" si="4"/>
        <v>0</v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>
        <f t="shared" si="4"/>
        <v>0</v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>
        <f t="shared" si="4"/>
        <v>0</v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>
        <f t="shared" si="4"/>
        <v>0</v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>
        <f t="shared" si="4"/>
        <v>0</v>
      </c>
      <c r="E56" s="41"/>
    </row>
    <row r="57" spans="1:5" ht="33.75" x14ac:dyDescent="0.2">
      <c r="A57" s="119">
        <v>4200</v>
      </c>
      <c r="B57" s="123" t="s">
        <v>234</v>
      </c>
      <c r="C57" s="118">
        <v>60834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0</v>
      </c>
      <c r="D58" s="126" t="str">
        <f t="shared" ref="D58:D63" si="5">IFERROR(C58/$C$58,"")</f>
        <v/>
      </c>
      <c r="E58" s="41"/>
    </row>
    <row r="59" spans="1:5" x14ac:dyDescent="0.2">
      <c r="A59" s="42">
        <v>4211</v>
      </c>
      <c r="B59" s="43" t="s">
        <v>236</v>
      </c>
      <c r="C59" s="46">
        <v>0</v>
      </c>
      <c r="D59" s="126" t="str">
        <f t="shared" si="5"/>
        <v/>
      </c>
      <c r="E59" s="41"/>
    </row>
    <row r="60" spans="1:5" x14ac:dyDescent="0.2">
      <c r="A60" s="42">
        <v>4212</v>
      </c>
      <c r="B60" s="43" t="s">
        <v>237</v>
      </c>
      <c r="C60" s="46">
        <v>0</v>
      </c>
      <c r="D60" s="126" t="str">
        <f t="shared" si="5"/>
        <v/>
      </c>
      <c r="E60" s="41"/>
    </row>
    <row r="61" spans="1:5" x14ac:dyDescent="0.2">
      <c r="A61" s="42">
        <v>4213</v>
      </c>
      <c r="B61" s="43" t="s">
        <v>238</v>
      </c>
      <c r="C61" s="46">
        <v>0</v>
      </c>
      <c r="D61" s="126" t="str">
        <f t="shared" si="5"/>
        <v/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 t="str">
        <f t="shared" si="5"/>
        <v/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 t="str">
        <f t="shared" si="5"/>
        <v/>
      </c>
      <c r="E63" s="41"/>
    </row>
    <row r="64" spans="1:5" x14ac:dyDescent="0.2">
      <c r="A64" s="119">
        <v>4220</v>
      </c>
      <c r="B64" s="120" t="s">
        <v>241</v>
      </c>
      <c r="C64" s="118">
        <v>60834</v>
      </c>
      <c r="D64" s="126">
        <f>IFERROR(C64/$C$64,"")</f>
        <v>1</v>
      </c>
      <c r="E64" s="41"/>
    </row>
    <row r="65" spans="1:5" x14ac:dyDescent="0.2">
      <c r="A65" s="42">
        <v>4221</v>
      </c>
      <c r="B65" s="43" t="s">
        <v>242</v>
      </c>
      <c r="C65" s="46">
        <v>60834</v>
      </c>
      <c r="D65" s="126">
        <f>IFERROR(C65/$C$64,"")</f>
        <v>1</v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>
        <f>IFERROR(C66/$C$64,"")</f>
        <v>0</v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>
        <f>IFERROR(C67/$C$64,"")</f>
        <v>0</v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>
        <f>IFERROR(C68/$C$64,"")</f>
        <v>0</v>
      </c>
      <c r="E68" s="41"/>
    </row>
    <row r="69" spans="1:5" x14ac:dyDescent="0.2">
      <c r="A69" s="117">
        <v>4300</v>
      </c>
      <c r="B69" s="121" t="s">
        <v>39</v>
      </c>
      <c r="C69" s="118">
        <v>0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1930461.03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1930461.03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742800.9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558585.39</v>
      </c>
      <c r="D97" s="126">
        <f t="shared" ref="D97:D102" si="8">IFERROR(C97/$C$96,"")</f>
        <v>0.75199880614038028</v>
      </c>
      <c r="E97" s="43"/>
    </row>
    <row r="98" spans="1:5" x14ac:dyDescent="0.2">
      <c r="A98" s="45">
        <v>5112</v>
      </c>
      <c r="B98" s="43" t="s">
        <v>268</v>
      </c>
      <c r="C98" s="46">
        <v>15263.51</v>
      </c>
      <c r="D98" s="126">
        <f t="shared" si="8"/>
        <v>2.0548588457553026E-2</v>
      </c>
      <c r="E98" s="43"/>
    </row>
    <row r="99" spans="1:5" x14ac:dyDescent="0.2">
      <c r="A99" s="45">
        <v>5113</v>
      </c>
      <c r="B99" s="43" t="s">
        <v>269</v>
      </c>
      <c r="C99" s="46">
        <v>132665.63</v>
      </c>
      <c r="D99" s="126">
        <f t="shared" si="8"/>
        <v>0.17860187029929556</v>
      </c>
      <c r="E99" s="43"/>
    </row>
    <row r="100" spans="1:5" x14ac:dyDescent="0.2">
      <c r="A100" s="45">
        <v>5114</v>
      </c>
      <c r="B100" s="43" t="s">
        <v>270</v>
      </c>
      <c r="C100" s="46">
        <v>0</v>
      </c>
      <c r="D100" s="126">
        <f t="shared" si="8"/>
        <v>0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36286.370000000003</v>
      </c>
      <c r="D101" s="126">
        <f t="shared" si="8"/>
        <v>4.8850735102771145E-2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273</v>
      </c>
      <c r="C103" s="118">
        <v>155550.15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17270</v>
      </c>
      <c r="D104" s="126">
        <f t="shared" ref="D104:D112" si="9">IFERROR(C104/$C$103,"")</f>
        <v>0.1110252867001414</v>
      </c>
      <c r="E104" s="43"/>
    </row>
    <row r="105" spans="1:5" x14ac:dyDescent="0.2">
      <c r="A105" s="45">
        <v>5122</v>
      </c>
      <c r="B105" s="43" t="s">
        <v>275</v>
      </c>
      <c r="C105" s="46">
        <v>10890.5</v>
      </c>
      <c r="D105" s="126">
        <f t="shared" si="9"/>
        <v>7.0012790087312676E-2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6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49102.559999999998</v>
      </c>
      <c r="D107" s="126">
        <f t="shared" si="9"/>
        <v>0.31567028382807732</v>
      </c>
      <c r="E107" s="43"/>
    </row>
    <row r="108" spans="1:5" x14ac:dyDescent="0.2">
      <c r="A108" s="45">
        <v>5125</v>
      </c>
      <c r="B108" s="43" t="s">
        <v>278</v>
      </c>
      <c r="C108" s="46">
        <v>20375</v>
      </c>
      <c r="D108" s="126">
        <f t="shared" si="9"/>
        <v>0.13098669464478177</v>
      </c>
      <c r="E108" s="43"/>
    </row>
    <row r="109" spans="1:5" x14ac:dyDescent="0.2">
      <c r="A109" s="45">
        <v>5126</v>
      </c>
      <c r="B109" s="43" t="s">
        <v>279</v>
      </c>
      <c r="C109" s="46">
        <v>18260.23</v>
      </c>
      <c r="D109" s="126">
        <f t="shared" si="9"/>
        <v>0.11739127220385194</v>
      </c>
      <c r="E109" s="43"/>
    </row>
    <row r="110" spans="1:5" x14ac:dyDescent="0.2">
      <c r="A110" s="45">
        <v>5127</v>
      </c>
      <c r="B110" s="43" t="s">
        <v>280</v>
      </c>
      <c r="C110" s="46">
        <v>94.82</v>
      </c>
      <c r="D110" s="126">
        <f t="shared" si="9"/>
        <v>6.0957832570396103E-4</v>
      </c>
      <c r="E110" s="43"/>
    </row>
    <row r="111" spans="1:5" x14ac:dyDescent="0.2">
      <c r="A111" s="45">
        <v>5128</v>
      </c>
      <c r="B111" s="43" t="s">
        <v>281</v>
      </c>
      <c r="C111" s="46">
        <v>0</v>
      </c>
      <c r="D111" s="126">
        <f t="shared" si="9"/>
        <v>0</v>
      </c>
      <c r="E111" s="43"/>
    </row>
    <row r="112" spans="1:5" x14ac:dyDescent="0.2">
      <c r="A112" s="45">
        <v>5129</v>
      </c>
      <c r="B112" s="43" t="s">
        <v>282</v>
      </c>
      <c r="C112" s="46">
        <v>39557.040000000001</v>
      </c>
      <c r="D112" s="126">
        <f t="shared" si="9"/>
        <v>0.25430409421013095</v>
      </c>
      <c r="E112" s="43"/>
    </row>
    <row r="113" spans="1:5" x14ac:dyDescent="0.2">
      <c r="A113" s="117">
        <v>5130</v>
      </c>
      <c r="B113" s="120" t="s">
        <v>283</v>
      </c>
      <c r="C113" s="118">
        <v>1032109.98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566008.5</v>
      </c>
      <c r="D114" s="126">
        <f t="shared" ref="D114:D122" si="10">IFERROR(C114/$C$113,"")</f>
        <v>0.54839940604004234</v>
      </c>
      <c r="E114" s="43"/>
    </row>
    <row r="115" spans="1:5" x14ac:dyDescent="0.2">
      <c r="A115" s="45">
        <v>5132</v>
      </c>
      <c r="B115" s="43" t="s">
        <v>285</v>
      </c>
      <c r="C115" s="46">
        <v>0</v>
      </c>
      <c r="D115" s="126">
        <f t="shared" si="10"/>
        <v>0</v>
      </c>
      <c r="E115" s="43"/>
    </row>
    <row r="116" spans="1:5" x14ac:dyDescent="0.2">
      <c r="A116" s="45">
        <v>5133</v>
      </c>
      <c r="B116" s="43" t="s">
        <v>286</v>
      </c>
      <c r="C116" s="46">
        <v>124448.28</v>
      </c>
      <c r="D116" s="126">
        <f t="shared" si="10"/>
        <v>0.12057656878775652</v>
      </c>
      <c r="E116" s="43"/>
    </row>
    <row r="117" spans="1:5" x14ac:dyDescent="0.2">
      <c r="A117" s="45">
        <v>5134</v>
      </c>
      <c r="B117" s="43" t="s">
        <v>287</v>
      </c>
      <c r="C117" s="46">
        <v>9393.35</v>
      </c>
      <c r="D117" s="126">
        <f t="shared" si="10"/>
        <v>9.1011134297916598E-3</v>
      </c>
      <c r="E117" s="43"/>
    </row>
    <row r="118" spans="1:5" x14ac:dyDescent="0.2">
      <c r="A118" s="45">
        <v>5135</v>
      </c>
      <c r="B118" s="43" t="s">
        <v>288</v>
      </c>
      <c r="C118" s="46">
        <v>179524.8</v>
      </c>
      <c r="D118" s="126">
        <f t="shared" si="10"/>
        <v>0.173939602831861</v>
      </c>
      <c r="E118" s="43"/>
    </row>
    <row r="119" spans="1:5" x14ac:dyDescent="0.2">
      <c r="A119" s="45">
        <v>5136</v>
      </c>
      <c r="B119" s="43" t="s">
        <v>289</v>
      </c>
      <c r="C119" s="46">
        <v>7774.14</v>
      </c>
      <c r="D119" s="126">
        <f t="shared" si="10"/>
        <v>7.5322786821613724E-3</v>
      </c>
      <c r="E119" s="43"/>
    </row>
    <row r="120" spans="1:5" x14ac:dyDescent="0.2">
      <c r="A120" s="45">
        <v>5137</v>
      </c>
      <c r="B120" s="43" t="s">
        <v>290</v>
      </c>
      <c r="C120" s="46">
        <v>1807.44</v>
      </c>
      <c r="D120" s="126">
        <f t="shared" si="10"/>
        <v>1.7512087229308645E-3</v>
      </c>
      <c r="E120" s="43"/>
    </row>
    <row r="121" spans="1:5" x14ac:dyDescent="0.2">
      <c r="A121" s="45">
        <v>5138</v>
      </c>
      <c r="B121" s="43" t="s">
        <v>291</v>
      </c>
      <c r="C121" s="46">
        <v>0</v>
      </c>
      <c r="D121" s="126">
        <f t="shared" si="10"/>
        <v>0</v>
      </c>
      <c r="E121" s="43"/>
    </row>
    <row r="122" spans="1:5" x14ac:dyDescent="0.2">
      <c r="A122" s="45">
        <v>5139</v>
      </c>
      <c r="B122" s="43" t="s">
        <v>292</v>
      </c>
      <c r="C122" s="46">
        <v>143153.47</v>
      </c>
      <c r="D122" s="126">
        <f t="shared" si="10"/>
        <v>0.13869982150545623</v>
      </c>
      <c r="E122" s="43"/>
    </row>
    <row r="123" spans="1:5" x14ac:dyDescent="0.2">
      <c r="A123" s="117">
        <v>5200</v>
      </c>
      <c r="B123" s="121" t="s">
        <v>293</v>
      </c>
      <c r="C123" s="118">
        <v>0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0</v>
      </c>
      <c r="D127" s="126" t="str">
        <f>IFERROR(C127/$C$127,"")</f>
        <v/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 t="str">
        <f>IFERROR(C128/$C$127,"")</f>
        <v/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 t="str">
        <f>IFERROR(C129/$C$127,"")</f>
        <v/>
      </c>
      <c r="E129" s="43"/>
    </row>
    <row r="130" spans="1:5" x14ac:dyDescent="0.2">
      <c r="A130" s="117">
        <v>5230</v>
      </c>
      <c r="B130" s="120" t="s">
        <v>243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302</v>
      </c>
      <c r="C133" s="118">
        <v>0</v>
      </c>
      <c r="D133" s="126" t="str">
        <f>IFERROR(C133/$C$133,"")</f>
        <v/>
      </c>
      <c r="E133" s="43"/>
    </row>
    <row r="134" spans="1:5" x14ac:dyDescent="0.2">
      <c r="A134" s="45">
        <v>5241</v>
      </c>
      <c r="B134" s="43" t="s">
        <v>303</v>
      </c>
      <c r="C134" s="46">
        <v>0</v>
      </c>
      <c r="D134" s="126" t="str">
        <f>IFERROR(C134/$C$133,"")</f>
        <v/>
      </c>
      <c r="E134" s="43"/>
    </row>
    <row r="135" spans="1:5" x14ac:dyDescent="0.2">
      <c r="A135" s="45">
        <v>5242</v>
      </c>
      <c r="B135" s="43" t="s">
        <v>304</v>
      </c>
      <c r="C135" s="46">
        <v>0</v>
      </c>
      <c r="D135" s="126" t="str">
        <f>IFERROR(C135/$C$133,"")</f>
        <v/>
      </c>
      <c r="E135" s="43"/>
    </row>
    <row r="136" spans="1:5" x14ac:dyDescent="0.2">
      <c r="A136" s="45">
        <v>5243</v>
      </c>
      <c r="B136" s="43" t="s">
        <v>305</v>
      </c>
      <c r="C136" s="46">
        <v>0</v>
      </c>
      <c r="D136" s="126" t="str">
        <f>IFERROR(C136/$C$133,"")</f>
        <v/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 t="str">
        <f>IFERROR(C137/$C$133,"")</f>
        <v/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0</v>
      </c>
      <c r="D163" s="126" t="str">
        <f>IFERROR(C163/$C$163,"")</f>
        <v/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 t="str">
        <f>IFERROR(C164/$C$163,"")</f>
        <v/>
      </c>
      <c r="E164" s="43"/>
    </row>
    <row r="165" spans="1:5" x14ac:dyDescent="0.2">
      <c r="A165" s="45">
        <v>5332</v>
      </c>
      <c r="B165" s="43" t="s">
        <v>330</v>
      </c>
      <c r="C165" s="46">
        <v>0</v>
      </c>
      <c r="D165" s="126" t="str">
        <f>IFERROR(C165/$C$163,"")</f>
        <v/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373</v>
      </c>
      <c r="C210" s="118">
        <v>0</v>
      </c>
      <c r="D210" s="126"/>
      <c r="E210" s="43"/>
    </row>
    <row r="211" spans="1:5" x14ac:dyDescent="0.2">
      <c r="A211" s="117">
        <v>5610</v>
      </c>
      <c r="B211" s="120" t="s">
        <v>374</v>
      </c>
      <c r="C211" s="118">
        <v>0</v>
      </c>
      <c r="D211" s="126" t="str">
        <f>IFERROR(C211/$C$211,"")</f>
        <v/>
      </c>
      <c r="E211" s="43"/>
    </row>
    <row r="212" spans="1:5" x14ac:dyDescent="0.2">
      <c r="A212" s="45">
        <v>5611</v>
      </c>
      <c r="B212" s="43" t="s">
        <v>375</v>
      </c>
      <c r="C212" s="46">
        <v>0</v>
      </c>
      <c r="D212" s="126" t="str">
        <f>IFERROR(C212/$C$211,"")</f>
        <v/>
      </c>
      <c r="E212" s="43"/>
    </row>
    <row r="214" spans="1:5" x14ac:dyDescent="0.2">
      <c r="B214" s="15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 xr:uid="{00000000-0009-0000-0000-000001000000}"/>
  <mergeCells count="4"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 xr:uid="{00000000-0002-0000-0100-000000000000}"/>
    <dataValidation allowBlank="1" showInputMessage="1" showErrorMessage="1" prompt="Corresponde al nombre o descripción de la cuenta de acuerdo al Plan de Cuentas emitido por el CONAC." sqref="B8" xr:uid="{00000000-0002-0000-0100-000001000000}"/>
    <dataValidation allowBlank="1" showInputMessage="1" showErrorMessage="1" prompt="Saldo final del periodo que corresponde a la información presentada (trimestral: 1er, 2do, 3ro. o 4to. / CP)." sqref="C8" xr:uid="{00000000-0002-0000-0100-000002000000}"/>
    <dataValidation allowBlank="1" showInputMessage="1" showErrorMessage="1" prompt="Porcentaje que representa el ingreso con respecto del rubro al que corresponden." sqref="D8" xr:uid="{00000000-0002-0000-0100-000003000000}"/>
    <dataValidation allowBlank="1" showInputMessage="1" showErrorMessage="1" prompt="Justificar aquellas que en lo individual representen el 15% o más del total del rubro al que corresponden." sqref="E8" xr:uid="{00000000-0002-0000-0100-000004000000}"/>
  </dataValidations>
  <pageMargins left="0.7" right="0.7" top="0.75" bottom="0.75" header="0.3" footer="0.3"/>
  <pageSetup scale="6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topLeftCell="A41" workbookViewId="3">
      <selection activeCell="B74" sqref="B74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53" t="str">
        <f>'Notas a los Edos Financieros'!A1</f>
        <v>JUNTA MUNICIPAL DE AGUA POTABLE DE CORONEO, GTO. 2024</v>
      </c>
      <c r="B1" s="154"/>
      <c r="C1" s="154"/>
      <c r="D1" s="154"/>
      <c r="E1" s="154"/>
      <c r="F1" s="154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53" t="s">
        <v>56</v>
      </c>
      <c r="B2" s="154"/>
      <c r="C2" s="154"/>
      <c r="D2" s="154"/>
      <c r="E2" s="154"/>
      <c r="F2" s="15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53" t="str">
        <f>'Notas a los Edos Financieros'!A3</f>
        <v>DEL 01 DE ENERO DEL 2024 AL 30 DE JUNIO DEL 2024</v>
      </c>
      <c r="B3" s="154"/>
      <c r="C3" s="154"/>
      <c r="D3" s="154"/>
      <c r="E3" s="154"/>
      <c r="F3" s="154"/>
      <c r="G3" s="11" t="s">
        <v>3</v>
      </c>
      <c r="H3" s="20">
        <f>'Notas a los Edos Financieros'!D3</f>
        <v>2</v>
      </c>
    </row>
    <row r="4" spans="1:8" s="12" customFormat="1" ht="11.25" customHeight="1" x14ac:dyDescent="0.25">
      <c r="A4" s="152" t="s">
        <v>4</v>
      </c>
      <c r="B4" s="152"/>
      <c r="C4" s="152"/>
      <c r="D4" s="152"/>
      <c r="E4" s="152"/>
      <c r="F4" s="152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1890921.74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293000</v>
      </c>
      <c r="D20" s="19">
        <v>293000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0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0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0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1355644.29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347223.27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51329.45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0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215883.88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0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741207.69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228127.81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228127.81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0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0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0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251493.66</v>
      </c>
      <c r="D110" s="19">
        <v>251493.66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251493.66</v>
      </c>
      <c r="D117" s="19">
        <v>251493.66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54354.1</v>
      </c>
    </row>
    <row r="145" spans="1:8" x14ac:dyDescent="0.2">
      <c r="A145" s="17">
        <v>2151</v>
      </c>
      <c r="B145" s="15" t="s">
        <v>565</v>
      </c>
      <c r="C145" s="19">
        <v>54354.1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11060.48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11060.48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 xr:uid="{00000000-0002-0000-0200-000000000000}"/>
    <dataValidation allowBlank="1" showInputMessage="1" showErrorMessage="1" prompt="Corresponde al nombre o descripción de la cuenta de acuerdo al Plan de Cuentas emitido por el CONAC." sqref="B8 B14 B19 B31 B40 B45 B49 B55 B75 B91 B166 B109 B126 B143 B154 B97" xr:uid="{00000000-0002-0000-0200-000001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 xr:uid="{00000000-0002-0000-0200-000002000000}"/>
    <dataValidation allowBlank="1" showInputMessage="1" showErrorMessage="1" prompt="Especificar el tipo de instrumento de inversión: Bondes, Petrobonos, Cetes, Mesa de dinero, etc." sqref="D8" xr:uid="{00000000-0002-0000-0200-000003000000}"/>
    <dataValidation allowBlank="1" showInputMessage="1" showErrorMessage="1" prompt="Identificar la viabilidad y disponibilidad de recursos para llevar a cabo las acciones de cobro correspondiente." sqref="H14" xr:uid="{00000000-0002-0000-0200-000004000000}"/>
    <dataValidation allowBlank="1" showInputMessage="1" showErrorMessage="1" prompt="Importe de la cuentas por cobrar con fecha de vencimiento de 1 a 90 días." sqref="D19" xr:uid="{00000000-0002-0000-0200-000005000000}"/>
    <dataValidation allowBlank="1" showInputMessage="1" showErrorMessage="1" prompt="Importe de la cuentas por cobrar con fecha de vencimiento de 91 a 180 días." sqref="E19" xr:uid="{00000000-0002-0000-0200-000006000000}"/>
    <dataValidation allowBlank="1" showInputMessage="1" showErrorMessage="1" prompt="Importe de la cuentas por cobrar con fecha de vencimiento de 181 a 365 días." sqref="F19" xr:uid="{00000000-0002-0000-0200-000007000000}"/>
    <dataValidation allowBlank="1" showInputMessage="1" showErrorMessage="1" prompt="Importe de la cuentas por cobrar con vencimiento mayor a 365 días." sqref="G19" xr:uid="{00000000-0002-0000-0200-000008000000}"/>
    <dataValidation allowBlank="1" showInputMessage="1" showErrorMessage="1" prompt="Informar sobre características cualitativas de la cuenta, ejemplo: acciones implementadas para su recuperación, causas de la demora en su recuperación." sqref="H19" xr:uid="{00000000-0002-0000-0200-000009000000}"/>
    <dataValidation allowBlank="1" showInputMessage="1" showErrorMessage="1" prompt="Sistema de costeo." sqref="D31" xr:uid="{00000000-0002-0000-0200-00000A000000}"/>
    <dataValidation allowBlank="1" showInputMessage="1" showErrorMessage="1" prompt="Método de valuación aplicados a los inventarios (UEPS, PROMEDIO, etc.)." sqref="E31 D40" xr:uid="{00000000-0002-0000-0200-00000B000000}"/>
    <dataValidation allowBlank="1" showInputMessage="1" showErrorMessage="1" prompt="Plasmar el impacto en la información por la elección del método de valuación." sqref="F31 F40" xr:uid="{00000000-0002-0000-0200-00000C000000}"/>
    <dataValidation allowBlank="1" showInputMessage="1" showErrorMessage="1" prompt="Justificar el uso del método de valuación elegido y las ventajas del mismo." sqref="E40" xr:uid="{00000000-0002-0000-0200-00000D000000}"/>
    <dataValidation allowBlank="1" showInputMessage="1" showErrorMessage="1" prompt="Tipo de fideicomiso(s) que tiene la entidad derivado de los recursos asignados (Art. 32 LGCG.). Puede ser de: Administración, Inversión." sqref="D45" xr:uid="{00000000-0002-0000-0200-00000E000000}"/>
    <dataValidation allowBlank="1" showInputMessage="1" showErrorMessage="1" prompt="Características relevantes que tengan impacto financiero o situación de riesgo. Ejemplo: Becas a fondo perdido." sqref="E45" xr:uid="{00000000-0002-0000-0200-00000F000000}"/>
    <dataValidation allowBlank="1" showInputMessage="1" showErrorMessage="1" prompt="Importe de la depreciación correspondiente al ejercicio en la cuenta 5.5.1." sqref="D55 D75" xr:uid="{00000000-0002-0000-0200-000010000000}"/>
    <dataValidation allowBlank="1" showInputMessage="1" showErrorMessage="1" prompt="Plasmar el importe acumulado de depreciación especificado en las cuentas 1.2.6." sqref="E75 E55" xr:uid="{00000000-0002-0000-0200-000011000000}"/>
    <dataValidation allowBlank="1" showInputMessage="1" showErrorMessage="1" prompt="Especificar el método de depreciación de activos fijos (Línea recta, decreciente, doble cuota, etc.)." sqref="F55" xr:uid="{00000000-0002-0000-0200-000012000000}"/>
    <dataValidation allowBlank="1" showInputMessage="1" showErrorMessage="1" prompt="Registrar porcentaje de depreciación aplicada." sqref="G55" xr:uid="{00000000-0002-0000-0200-000013000000}"/>
    <dataValidation allowBlank="1" showInputMessage="1" showErrorMessage="1" prompt="Precisar la periodicidad de aplicación de la depreciación así como especificar si existe un cambio en criterio contable, justificada con base a una imposición voluntaria." sqref="H55" xr:uid="{00000000-0002-0000-0200-000014000000}"/>
    <dataValidation allowBlank="1" showInputMessage="1" showErrorMessage="1" prompt="Estado en que se encuentren los bienes." sqref="I55" xr:uid="{00000000-0002-0000-0200-000015000000}"/>
    <dataValidation allowBlank="1" showInputMessage="1" showErrorMessage="1" prompt="Informará de las características significativas del estado en el que se encuentran los activos." sqref="J55" xr:uid="{00000000-0002-0000-0200-000016000000}"/>
    <dataValidation allowBlank="1" showInputMessage="1" showErrorMessage="1" prompt="Especificar el método de amortización de activos intangibles (Línea recta, decreciente, doble cuota, etc.)." sqref="F75" xr:uid="{00000000-0002-0000-0200-000017000000}"/>
    <dataValidation allowBlank="1" showErrorMessage="1" prompt="Registrar porcentaje de amortización aplicada." sqref="G75" xr:uid="{00000000-0002-0000-0200-000018000000}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 xr:uid="{00000000-0002-0000-0200-000019000000}"/>
    <dataValidation allowBlank="1" showInputMessage="1" showErrorMessage="1" prompt="Características cualitativas significativas que les impacten financieramente." sqref="D97 E126 E143 E154 E166" xr:uid="{00000000-0002-0000-0200-00001A000000}"/>
    <dataValidation allowBlank="1" showInputMessage="1" showErrorMessage="1" prompt="Importe de la cuentas por pagar con fecha de vencimiento de 1 a 90 días." sqref="D109" xr:uid="{00000000-0002-0000-0200-00001B000000}"/>
    <dataValidation allowBlank="1" showInputMessage="1" showErrorMessage="1" prompt="Importe de la cuentas por pagar con fecha de vencimiento de 91 a 180 días." sqref="E109" xr:uid="{00000000-0002-0000-0200-00001C000000}"/>
    <dataValidation allowBlank="1" showInputMessage="1" showErrorMessage="1" prompt="Importe de la cuentas por pagar con fecha de vencimiento de 181 a 365 días." sqref="F109" xr:uid="{00000000-0002-0000-0200-00001D000000}"/>
    <dataValidation allowBlank="1" showInputMessage="1" showErrorMessage="1" prompt="Importe de la cuentas por pagar con fecha de vencimiento mayor a 365 días." sqref="G109" xr:uid="{00000000-0002-0000-0200-00001E000000}"/>
    <dataValidation allowBlank="1" showInputMessage="1" showErrorMessage="1" prompt="Informar sobre la factibilidad de pago." sqref="H109" xr:uid="{00000000-0002-0000-0200-00001F000000}"/>
    <dataValidation allowBlank="1" showInputMessage="1" showErrorMessage="1" prompt="Especificar origen de dicho recurso: Federal, Estatal, Municipal, Particulares." sqref="D126 D143 D154 D166" xr:uid="{00000000-0002-0000-0200-000020000000}"/>
  </dataValidations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3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activeCell="C28" sqref="C28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55" t="str">
        <f>ESF!A1</f>
        <v>JUNTA MUNICIPAL DE AGUA POTABLE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ht="11.25" customHeight="1" x14ac:dyDescent="0.2">
      <c r="A2" s="155" t="s">
        <v>376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5" t="str">
        <f>ESF!A3</f>
        <v>DEL 01 DE ENERO DEL 2024 AL 30 DE JUNIO DEL 2024</v>
      </c>
      <c r="B3" s="155"/>
      <c r="C3" s="155"/>
      <c r="D3" s="22" t="s">
        <v>3</v>
      </c>
      <c r="E3" s="23">
        <f>'Notas a los Edos Financieros'!D3</f>
        <v>2</v>
      </c>
    </row>
    <row r="4" spans="1:5" ht="11.25" customHeight="1" x14ac:dyDescent="0.2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551958.5</v>
      </c>
    </row>
    <row r="10" spans="1:5" x14ac:dyDescent="0.2">
      <c r="A10" s="28">
        <v>3120</v>
      </c>
      <c r="B10" s="24" t="s">
        <v>378</v>
      </c>
      <c r="C10" s="29">
        <v>0</v>
      </c>
    </row>
    <row r="11" spans="1:5" x14ac:dyDescent="0.2">
      <c r="A11" s="28">
        <v>3130</v>
      </c>
      <c r="B11" s="24" t="s">
        <v>379</v>
      </c>
      <c r="C11" s="29">
        <v>832070.72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298977.59000000003</v>
      </c>
    </row>
    <row r="16" spans="1:5" x14ac:dyDescent="0.2">
      <c r="A16" s="28">
        <v>3220</v>
      </c>
      <c r="B16" s="24" t="s">
        <v>383</v>
      </c>
      <c r="C16" s="29">
        <v>1962798.69</v>
      </c>
    </row>
    <row r="17" spans="1:3" x14ac:dyDescent="0.2">
      <c r="A17" s="28">
        <v>3230</v>
      </c>
      <c r="B17" s="24" t="s">
        <v>384</v>
      </c>
      <c r="C17" s="29">
        <v>0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-401638.16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 xr:uid="{00000000-0002-0000-0300-000000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 xr:uid="{00000000-0002-0000-0300-000001000000}"/>
    <dataValidation allowBlank="1" showInputMessage="1" showErrorMessage="1" prompt="Corresponde al nombre o descripción de la cuenta de acuerdo al Plan de Cuentas emitido por el CONAC." sqref="B8 B14" xr:uid="{00000000-0002-0000-0300-000002000000}"/>
    <dataValidation allowBlank="1" showInputMessage="1" showErrorMessage="1" prompt="Tipo de patrimonio clasificado de acuerdo al Plan de Cuentas emitido por el CONAC: Aportaciones, Donaciones de Capital y/o Actualización de la Hacienda Pública/Patrimonio." sqref="D8" xr:uid="{00000000-0002-0000-0300-000003000000}"/>
    <dataValidation allowBlank="1" showInputMessage="1" showErrorMessage="1" prompt="Procedencia de los recursos: Estatal o Municipal." sqref="E8" xr:uid="{00000000-0002-0000-0300-000004000000}"/>
    <dataValidation allowBlank="1" showInputMessage="1" showErrorMessage="1" prompt="Procedencia de los recursos que modifican al_x000a_patrimonio generado." sqref="D14" xr:uid="{00000000-0002-0000-0300-000005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zoomScaleNormal="100" workbookViewId="3">
      <selection activeCell="D2" sqref="D2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55" t="str">
        <f>ESF!A1</f>
        <v>JUNTA MUNICIPAL DE AGUA POTABLE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55" t="s">
        <v>396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55" t="str">
        <f>ESF!A3</f>
        <v>DEL 01 DE ENERO DEL 2024 AL 30 DE JUNIO DEL 2024</v>
      </c>
      <c r="B3" s="155"/>
      <c r="C3" s="155"/>
      <c r="D3" s="22" t="s">
        <v>3</v>
      </c>
      <c r="E3" s="23">
        <f>'Notas a los Edos Financieros'!D3</f>
        <v>2</v>
      </c>
    </row>
    <row r="4" spans="1:5" s="30" customFormat="1" ht="11.25" customHeight="1" x14ac:dyDescent="0.25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11639.42</v>
      </c>
      <c r="D9" s="29">
        <v>7741.87</v>
      </c>
    </row>
    <row r="10" spans="1:5" x14ac:dyDescent="0.2">
      <c r="A10" s="28">
        <v>1112</v>
      </c>
      <c r="B10" s="24" t="s">
        <v>398</v>
      </c>
      <c r="C10" s="29">
        <v>0</v>
      </c>
      <c r="D10" s="29">
        <v>0</v>
      </c>
    </row>
    <row r="11" spans="1:5" x14ac:dyDescent="0.2">
      <c r="A11" s="28">
        <v>1113</v>
      </c>
      <c r="B11" s="24" t="s">
        <v>399</v>
      </c>
      <c r="C11" s="29">
        <v>311064.32000000001</v>
      </c>
      <c r="D11" s="29">
        <v>13360.59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322703.74</v>
      </c>
      <c r="D16" s="89">
        <f>SUM(D9:D15)</f>
        <v>21102.46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0</v>
      </c>
      <c r="D21" s="89">
        <f>SUM(D22:D28)</f>
        <v>0</v>
      </c>
    </row>
    <row r="22" spans="1:4" x14ac:dyDescent="0.2">
      <c r="A22" s="28">
        <v>1231</v>
      </c>
      <c r="B22" s="24" t="s">
        <v>110</v>
      </c>
      <c r="C22" s="29">
        <v>0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1355644.29</v>
      </c>
      <c r="D29" s="89">
        <f>SUM(D30:D37)</f>
        <v>0</v>
      </c>
    </row>
    <row r="30" spans="1:4" x14ac:dyDescent="0.2">
      <c r="A30" s="28">
        <v>1241</v>
      </c>
      <c r="B30" s="24" t="s">
        <v>118</v>
      </c>
      <c r="C30" s="29">
        <v>347223.27</v>
      </c>
      <c r="D30" s="29">
        <v>0</v>
      </c>
    </row>
    <row r="31" spans="1:4" x14ac:dyDescent="0.2">
      <c r="A31" s="28">
        <v>1242</v>
      </c>
      <c r="B31" s="24" t="s">
        <v>119</v>
      </c>
      <c r="C31" s="29">
        <v>51329.45</v>
      </c>
      <c r="D31" s="29">
        <v>0</v>
      </c>
    </row>
    <row r="32" spans="1:4" x14ac:dyDescent="0.2">
      <c r="A32" s="28">
        <v>1243</v>
      </c>
      <c r="B32" s="24" t="s">
        <v>120</v>
      </c>
      <c r="C32" s="29">
        <v>0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215883.88</v>
      </c>
      <c r="D33" s="29">
        <v>0</v>
      </c>
    </row>
    <row r="34" spans="1:6" x14ac:dyDescent="0.2">
      <c r="A34" s="28">
        <v>1245</v>
      </c>
      <c r="B34" s="24" t="s">
        <v>122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741207.69</v>
      </c>
      <c r="D35" s="29">
        <v>0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228127.81</v>
      </c>
      <c r="D38" s="89">
        <f>SUM(D39:D43)</f>
        <v>0</v>
      </c>
    </row>
    <row r="39" spans="1:6" x14ac:dyDescent="0.2">
      <c r="A39" s="28">
        <v>1251</v>
      </c>
      <c r="B39" s="24" t="s">
        <v>130</v>
      </c>
      <c r="C39" s="29">
        <v>228127.81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0</v>
      </c>
      <c r="D42" s="29">
        <v>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1583772.1</v>
      </c>
      <c r="D44" s="89">
        <f>D21+D29+D38</f>
        <v>0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298977.59000000003</v>
      </c>
      <c r="D48" s="89">
        <v>761212.88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0</v>
      </c>
      <c r="D49" s="89">
        <f>D50+D62+D63+D72+D75+D81+D90</f>
        <v>0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127276.58</v>
      </c>
      <c r="F89"/>
    </row>
    <row r="90" spans="1:6" ht="11.25" customHeight="1" x14ac:dyDescent="0.25">
      <c r="A90" s="35">
        <v>5600</v>
      </c>
      <c r="B90" s="36" t="s">
        <v>373</v>
      </c>
      <c r="C90" s="89">
        <v>0</v>
      </c>
      <c r="D90" s="89">
        <v>0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0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0</v>
      </c>
      <c r="D102" s="29">
        <v>0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298977.59000000003</v>
      </c>
      <c r="D136" s="89">
        <f>D48+D49-D101</f>
        <v>761212.88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count="4">
    <dataValidation allowBlank="1" showInputMessage="1" showErrorMessage="1" prompt="Corresponde al nombre o descripción de la cuenta de acuerdo al Plan de Cuentas emitido por el CONAC." sqref="B8 B20 B47" xr:uid="{00000000-0002-0000-0400-000000000000}"/>
    <dataValidation allowBlank="1" showInputMessage="1" showErrorMessage="1" prompt="Corresponde al número de la cuenta de acuerdo al Plan de Cuentas emitido por el CONAC." sqref="A8 A20 A47" xr:uid="{00000000-0002-0000-0400-000001000000}"/>
    <dataValidation allowBlank="1" showInputMessage="1" showErrorMessage="1" prompt="Importe final del periodo que corresponde a la información financiera presentada (trimestral: 1er, 2do, 3ro. o 4to / CP.)." sqref="C8 C20 C47" xr:uid="{00000000-0002-0000-0400-000002000000}"/>
    <dataValidation allowBlank="1" showInputMessage="1" showErrorMessage="1" prompt="Saldo al 31 de diciembre del año anterior." sqref="D8 D20 D47" xr:uid="{00000000-0002-0000-0400-000003000000}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C46" sqref="C46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56" t="str">
        <f>ESF!A1</f>
        <v>JUNTA MUNICIPAL DE AGUA POTABLE DE CORONEO, GTO. 2024</v>
      </c>
      <c r="B1" s="157"/>
      <c r="C1" s="158"/>
    </row>
    <row r="2" spans="1:5" s="31" customFormat="1" ht="11.25" customHeight="1" x14ac:dyDescent="0.25">
      <c r="A2" s="159" t="s">
        <v>430</v>
      </c>
      <c r="B2" s="160"/>
      <c r="C2" s="161"/>
    </row>
    <row r="3" spans="1:5" s="31" customFormat="1" ht="11.25" customHeight="1" x14ac:dyDescent="0.25">
      <c r="A3" s="159" t="str">
        <f>ESF!A3</f>
        <v>DEL 01 DE ENERO DEL 2024 AL 30 DE JUNIO DEL 2024</v>
      </c>
      <c r="B3" s="160"/>
      <c r="C3" s="161"/>
    </row>
    <row r="4" spans="1:5" s="31" customFormat="1" x14ac:dyDescent="0.25">
      <c r="A4" s="162" t="s">
        <v>431</v>
      </c>
      <c r="B4" s="163"/>
      <c r="C4" s="164"/>
    </row>
    <row r="5" spans="1:5" s="33" customFormat="1" x14ac:dyDescent="0.2">
      <c r="A5" s="165" t="s">
        <v>479</v>
      </c>
      <c r="B5" s="165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2229438.13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147.94999999999999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147.94999999999999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2229586.08</v>
      </c>
    </row>
    <row r="23" spans="1:3" x14ac:dyDescent="0.2">
      <c r="B23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E42"/>
  <sheetViews>
    <sheetView tabSelected="1" workbookViewId="0">
      <selection sqref="A1:C1"/>
    </sheetView>
    <sheetView workbookViewId="1">
      <selection sqref="A1:C1"/>
    </sheetView>
    <sheetView workbookViewId="2">
      <selection sqref="A1:C1"/>
    </sheetView>
    <sheetView tabSelected="1" workbookViewId="3">
      <selection activeCell="D29" sqref="D29:D30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66" t="str">
        <f>ESF!A1</f>
        <v>JUNTA MUNICIPAL DE AGUA POTABLE DE CORONEO, GTO. 2024</v>
      </c>
      <c r="B1" s="167"/>
      <c r="C1" s="168"/>
    </row>
    <row r="2" spans="1:5" s="34" customFormat="1" ht="11.25" customHeight="1" x14ac:dyDescent="0.25">
      <c r="A2" s="169" t="s">
        <v>445</v>
      </c>
      <c r="B2" s="170"/>
      <c r="C2" s="171"/>
    </row>
    <row r="3" spans="1:5" s="34" customFormat="1" ht="11.25" customHeight="1" x14ac:dyDescent="0.25">
      <c r="A3" s="169" t="str">
        <f>ESF!A3</f>
        <v>DEL 01 DE ENERO DEL 2024 AL 30 DE JUNIO DEL 2024</v>
      </c>
      <c r="B3" s="170"/>
      <c r="C3" s="171"/>
    </row>
    <row r="4" spans="1:5" x14ac:dyDescent="0.2">
      <c r="A4" s="162" t="s">
        <v>431</v>
      </c>
      <c r="B4" s="163"/>
      <c r="C4" s="164"/>
    </row>
    <row r="5" spans="1:5" ht="11.25" customHeight="1" x14ac:dyDescent="0.2">
      <c r="A5" s="165" t="s">
        <v>479</v>
      </c>
      <c r="B5" s="165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1930461.03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0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0</v>
      </c>
      <c r="E11" s="148"/>
    </row>
    <row r="12" spans="1:5" x14ac:dyDescent="0.2">
      <c r="A12" s="87">
        <v>2.4</v>
      </c>
      <c r="B12" s="69" t="s">
        <v>119</v>
      </c>
      <c r="C12" s="80">
        <v>0</v>
      </c>
      <c r="E12" s="148"/>
    </row>
    <row r="13" spans="1:5" x14ac:dyDescent="0.2">
      <c r="A13" s="87">
        <v>2.5</v>
      </c>
      <c r="B13" s="69" t="s">
        <v>120</v>
      </c>
      <c r="C13" s="80">
        <v>0</v>
      </c>
      <c r="E13" s="148"/>
    </row>
    <row r="14" spans="1:5" x14ac:dyDescent="0.2">
      <c r="A14" s="87">
        <v>2.6</v>
      </c>
      <c r="B14" s="69" t="s">
        <v>121</v>
      </c>
      <c r="C14" s="80">
        <v>0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0</v>
      </c>
      <c r="E16" s="148"/>
    </row>
    <row r="17" spans="1:5" x14ac:dyDescent="0.2">
      <c r="A17" s="87">
        <v>2.9</v>
      </c>
      <c r="B17" s="69" t="s">
        <v>125</v>
      </c>
      <c r="C17" s="80">
        <v>0</v>
      </c>
      <c r="E17" s="148"/>
    </row>
    <row r="18" spans="1:5" x14ac:dyDescent="0.2">
      <c r="A18" s="87" t="s">
        <v>448</v>
      </c>
      <c r="B18" s="69" t="s">
        <v>449</v>
      </c>
      <c r="C18" s="80">
        <v>0</v>
      </c>
      <c r="E18" s="148"/>
    </row>
    <row r="19" spans="1:5" x14ac:dyDescent="0.2">
      <c r="A19" s="87" t="s">
        <v>450</v>
      </c>
      <c r="B19" s="69" t="s">
        <v>129</v>
      </c>
      <c r="C19" s="80">
        <v>0</v>
      </c>
      <c r="E19" s="148"/>
    </row>
    <row r="20" spans="1:5" x14ac:dyDescent="0.2">
      <c r="A20" s="87" t="s">
        <v>451</v>
      </c>
      <c r="B20" s="69" t="s">
        <v>452</v>
      </c>
      <c r="C20" s="80">
        <v>0</v>
      </c>
    </row>
    <row r="21" spans="1:5" x14ac:dyDescent="0.2">
      <c r="A21" s="87" t="s">
        <v>453</v>
      </c>
      <c r="B21" s="69" t="s">
        <v>454</v>
      </c>
      <c r="C21" s="80">
        <v>0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0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0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5" x14ac:dyDescent="0.2">
      <c r="A33" s="87" t="s">
        <v>473</v>
      </c>
      <c r="B33" s="69" t="s">
        <v>355</v>
      </c>
      <c r="C33" s="80">
        <v>0</v>
      </c>
      <c r="E33" s="148"/>
    </row>
    <row r="34" spans="1:5" x14ac:dyDescent="0.2">
      <c r="A34" s="87" t="s">
        <v>474</v>
      </c>
      <c r="B34" s="69" t="s">
        <v>358</v>
      </c>
      <c r="C34" s="80">
        <v>0</v>
      </c>
      <c r="E34" s="148"/>
    </row>
    <row r="35" spans="1:5" x14ac:dyDescent="0.2">
      <c r="A35" s="87" t="s">
        <v>562</v>
      </c>
      <c r="B35" s="69" t="s">
        <v>364</v>
      </c>
      <c r="C35" s="80">
        <v>0</v>
      </c>
      <c r="E35" s="148"/>
    </row>
    <row r="36" spans="1:5" x14ac:dyDescent="0.2">
      <c r="A36" s="87" t="s">
        <v>563</v>
      </c>
      <c r="B36" s="69" t="s">
        <v>374</v>
      </c>
      <c r="C36" s="80">
        <v>0</v>
      </c>
      <c r="E36" s="148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1930461.03</v>
      </c>
    </row>
    <row r="42" spans="1:5" x14ac:dyDescent="0.2">
      <c r="B42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J59"/>
  <sheetViews>
    <sheetView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opLeftCell="A34" workbookViewId="3">
      <selection activeCell="C41" sqref="C41:C45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55" t="str">
        <f>'Notas a los Edos Financieros'!A1</f>
        <v>JUNTA MUNICIPAL DE AGUA POTABLE DE CORONEO, GTO. 2024</v>
      </c>
      <c r="B1" s="174"/>
      <c r="C1" s="174"/>
      <c r="D1" s="174"/>
      <c r="E1" s="174"/>
      <c r="F1" s="174"/>
      <c r="G1" s="22" t="s">
        <v>0</v>
      </c>
      <c r="H1" s="23">
        <f>'Notas a los Edos Financieros'!D1</f>
        <v>2024</v>
      </c>
    </row>
    <row r="2" spans="1:10" ht="11.25" customHeight="1" x14ac:dyDescent="0.2">
      <c r="A2" s="155" t="s">
        <v>478</v>
      </c>
      <c r="B2" s="174"/>
      <c r="C2" s="174"/>
      <c r="D2" s="174"/>
      <c r="E2" s="174"/>
      <c r="F2" s="17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5" t="str">
        <f>'Notas a los Edos Financieros'!A3</f>
        <v>DEL 01 DE ENERO DEL 2024 AL 30 DE JUNIO DEL 2024</v>
      </c>
      <c r="B3" s="174"/>
      <c r="C3" s="174"/>
      <c r="D3" s="174"/>
      <c r="E3" s="174"/>
      <c r="F3" s="174"/>
      <c r="G3" s="22" t="s">
        <v>3</v>
      </c>
      <c r="H3" s="23">
        <f>'Notas a los Edos Financieros'!D3</f>
        <v>2</v>
      </c>
    </row>
    <row r="4" spans="1:10" ht="11.25" customHeight="1" x14ac:dyDescent="0.2">
      <c r="A4" s="155" t="s">
        <v>4</v>
      </c>
      <c r="B4" s="155"/>
      <c r="C4" s="155"/>
      <c r="D4" s="155"/>
      <c r="E4" s="155"/>
      <c r="F4" s="15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72" t="s">
        <v>547</v>
      </c>
      <c r="C39" s="173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3475152.18</v>
      </c>
    </row>
    <row r="42" spans="1:6" x14ac:dyDescent="0.2">
      <c r="A42" s="24">
        <v>8120</v>
      </c>
      <c r="B42" s="136" t="s">
        <v>515</v>
      </c>
      <c r="C42" s="149">
        <v>1245566.1000000001</v>
      </c>
    </row>
    <row r="43" spans="1:6" x14ac:dyDescent="0.2">
      <c r="A43" s="24">
        <v>8130</v>
      </c>
      <c r="B43" s="136" t="s">
        <v>516</v>
      </c>
      <c r="C43" s="149">
        <v>0</v>
      </c>
    </row>
    <row r="44" spans="1:6" x14ac:dyDescent="0.2">
      <c r="A44" s="24">
        <v>8140</v>
      </c>
      <c r="B44" s="136" t="s">
        <v>517</v>
      </c>
      <c r="C44" s="149">
        <v>0</v>
      </c>
    </row>
    <row r="45" spans="1:6" ht="12" thickBot="1" x14ac:dyDescent="0.25">
      <c r="A45" s="24">
        <v>8150</v>
      </c>
      <c r="B45" s="137" t="s">
        <v>518</v>
      </c>
      <c r="C45" s="150">
        <v>2229586.08</v>
      </c>
    </row>
    <row r="47" spans="1:6" ht="12" thickBot="1" x14ac:dyDescent="0.25"/>
    <row r="48" spans="1:6" ht="12" x14ac:dyDescent="0.2">
      <c r="B48" s="172" t="s">
        <v>548</v>
      </c>
      <c r="C48" s="173"/>
    </row>
    <row r="49" spans="1:3" ht="12" x14ac:dyDescent="0.2">
      <c r="B49" s="134" t="s">
        <v>479</v>
      </c>
      <c r="C49" s="135">
        <f>C40</f>
        <v>2024</v>
      </c>
    </row>
    <row r="50" spans="1:3" x14ac:dyDescent="0.2">
      <c r="A50" s="24">
        <v>8210</v>
      </c>
      <c r="B50" s="136" t="s">
        <v>519</v>
      </c>
      <c r="C50" s="138">
        <v>3475152.18</v>
      </c>
    </row>
    <row r="51" spans="1:3" x14ac:dyDescent="0.2">
      <c r="A51" s="24">
        <v>8220</v>
      </c>
      <c r="B51" s="136" t="s">
        <v>520</v>
      </c>
      <c r="C51" s="138">
        <v>882997</v>
      </c>
    </row>
    <row r="52" spans="1:3" x14ac:dyDescent="0.2">
      <c r="A52" s="24">
        <v>8230</v>
      </c>
      <c r="B52" s="136" t="s">
        <v>521</v>
      </c>
      <c r="C52" s="138">
        <v>0</v>
      </c>
    </row>
    <row r="53" spans="1:3" x14ac:dyDescent="0.2">
      <c r="A53" s="24">
        <v>8240</v>
      </c>
      <c r="B53" s="136" t="s">
        <v>522</v>
      </c>
      <c r="C53" s="138">
        <v>661694.15</v>
      </c>
    </row>
    <row r="54" spans="1:3" x14ac:dyDescent="0.2">
      <c r="A54" s="24">
        <v>8250</v>
      </c>
      <c r="B54" s="136" t="s">
        <v>523</v>
      </c>
      <c r="C54" s="138">
        <v>0</v>
      </c>
    </row>
    <row r="55" spans="1:3" x14ac:dyDescent="0.2">
      <c r="A55" s="24">
        <v>8260</v>
      </c>
      <c r="B55" s="136" t="s">
        <v>524</v>
      </c>
      <c r="C55" s="138">
        <v>0</v>
      </c>
    </row>
    <row r="56" spans="1:3" ht="12" thickBot="1" x14ac:dyDescent="0.25">
      <c r="A56" s="24">
        <v>8270</v>
      </c>
      <c r="B56" s="137" t="s">
        <v>525</v>
      </c>
      <c r="C56" s="139">
        <v>1930461.03</v>
      </c>
    </row>
    <row r="59" spans="1:3" x14ac:dyDescent="0.2">
      <c r="B59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VIRGINIA RANGEL</cp:lastModifiedBy>
  <cp:revision/>
  <dcterms:created xsi:type="dcterms:W3CDTF">2012-12-11T20:36:24Z</dcterms:created>
  <dcterms:modified xsi:type="dcterms:W3CDTF">2024-07-08T21:07:53Z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