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Sistecad\Contacad\salen\012024\"/>
    </mc:Choice>
  </mc:AlternateContent>
  <xr:revisionPtr revIDLastSave="0" documentId="8_{A6FF726B-BB27-4546-AC7B-FDDF1628B3BF}" xr6:coauthVersionLast="46" xr6:coauthVersionMax="46" xr10:uidLastSave="{00000000-0000-0000-0000-000000000000}"/>
  <bookViews>
    <workbookView xWindow="1560" yWindow="1560" windowWidth="15375" windowHeight="7785" tabRatio="782" activeTab="5" xr2:uid="{00000000-000D-0000-FFFF-FFFF00000000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81029"/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G152" i="1"/>
  <c r="F152" i="1"/>
  <c r="E152" i="1"/>
  <c r="D152" i="1"/>
  <c r="C152" i="1"/>
  <c r="H151" i="1"/>
  <c r="I151" i="1" s="1"/>
  <c r="H150" i="1"/>
  <c r="I150" i="1" s="1"/>
  <c r="H149" i="1"/>
  <c r="H148" i="1" s="1"/>
  <c r="G148" i="1"/>
  <c r="F148" i="1"/>
  <c r="E148" i="1"/>
  <c r="D148" i="1"/>
  <c r="C148" i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G140" i="1"/>
  <c r="F140" i="1"/>
  <c r="E140" i="1"/>
  <c r="D140" i="1"/>
  <c r="C140" i="1"/>
  <c r="H139" i="1"/>
  <c r="I139" i="1" s="1"/>
  <c r="H138" i="1"/>
  <c r="I138" i="1" s="1"/>
  <c r="H137" i="1"/>
  <c r="I137" i="1" s="1"/>
  <c r="G136" i="1"/>
  <c r="F136" i="1"/>
  <c r="E136" i="1"/>
  <c r="D136" i="1"/>
  <c r="C136" i="1"/>
  <c r="H135" i="1"/>
  <c r="I135" i="1" s="1"/>
  <c r="H134" i="1"/>
  <c r="I134" i="1" s="1"/>
  <c r="H133" i="1"/>
  <c r="I133" i="1" s="1"/>
  <c r="I132" i="1"/>
  <c r="H132" i="1"/>
  <c r="H131" i="1"/>
  <c r="I131" i="1" s="1"/>
  <c r="H130" i="1"/>
  <c r="I130" i="1" s="1"/>
  <c r="H129" i="1"/>
  <c r="I129" i="1" s="1"/>
  <c r="H128" i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H74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I50" i="1"/>
  <c r="H50" i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I27" i="1"/>
  <c r="H27" i="1"/>
  <c r="H26" i="1"/>
  <c r="I26" i="1" s="1"/>
  <c r="H25" i="1"/>
  <c r="I25" i="1" s="1"/>
  <c r="H24" i="1"/>
  <c r="H23" i="1"/>
  <c r="I23" i="1" s="1"/>
  <c r="I19" i="1"/>
  <c r="I18" i="1"/>
  <c r="I17" i="1"/>
  <c r="H21" i="1"/>
  <c r="I21" i="1" s="1"/>
  <c r="H20" i="1"/>
  <c r="I20" i="1" s="1"/>
  <c r="H19" i="1"/>
  <c r="H18" i="1"/>
  <c r="H17" i="1"/>
  <c r="H16" i="1"/>
  <c r="I16" i="1" s="1"/>
  <c r="H15" i="1"/>
  <c r="I15" i="1" s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G74" i="1"/>
  <c r="F74" i="1"/>
  <c r="E74" i="1"/>
  <c r="D74" i="1"/>
  <c r="C74" i="1"/>
  <c r="C66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I136" i="1" l="1"/>
  <c r="H136" i="1"/>
  <c r="H126" i="1"/>
  <c r="D87" i="1"/>
  <c r="G87" i="1"/>
  <c r="E87" i="1"/>
  <c r="H88" i="1"/>
  <c r="H62" i="1"/>
  <c r="C13" i="1"/>
  <c r="I152" i="1"/>
  <c r="H22" i="1"/>
  <c r="I63" i="1"/>
  <c r="I66" i="1"/>
  <c r="I76" i="1"/>
  <c r="I74" i="1" s="1"/>
  <c r="I92" i="1"/>
  <c r="I88" i="1" s="1"/>
  <c r="I128" i="1"/>
  <c r="I126" i="1" s="1"/>
  <c r="H152" i="1"/>
  <c r="I24" i="1"/>
  <c r="I22" i="1" s="1"/>
  <c r="H32" i="1"/>
  <c r="I78" i="1"/>
  <c r="I62" i="1"/>
  <c r="H52" i="1"/>
  <c r="H140" i="1"/>
  <c r="F87" i="1"/>
  <c r="C87" i="1"/>
  <c r="H106" i="1"/>
  <c r="I106" i="1"/>
  <c r="I140" i="1"/>
  <c r="I96" i="1"/>
  <c r="I116" i="1"/>
  <c r="H116" i="1"/>
  <c r="I149" i="1"/>
  <c r="I148" i="1" s="1"/>
  <c r="H96" i="1"/>
  <c r="H78" i="1"/>
  <c r="H66" i="1"/>
  <c r="I52" i="1"/>
  <c r="I42" i="1"/>
  <c r="H42" i="1"/>
  <c r="I32" i="1"/>
  <c r="G13" i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D161" i="1" l="1"/>
  <c r="G161" i="1"/>
  <c r="E161" i="1"/>
  <c r="H87" i="1"/>
  <c r="F161" i="1"/>
  <c r="C161" i="1"/>
  <c r="I87" i="1"/>
  <c r="F31" i="3"/>
  <c r="H13" i="1"/>
  <c r="I13" i="1"/>
  <c r="D31" i="3"/>
  <c r="E31" i="3"/>
  <c r="H161" i="1" l="1"/>
  <c r="I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<sst xmlns="http://schemas.openxmlformats.org/spreadsheetml/2006/main" count="322" uniqueCount="170">
  <si>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</si>
  <si>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</si>
  <si>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</si>
  <si>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</si>
  <si>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</si>
  <si>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</si>
  <si>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</si>
  <si>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</si>
  <si>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</si>
  <si>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</si>
  <si>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</si>
  <si>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</si>
  <si>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</si>
  <si>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</si>
  <si>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</si>
  <si>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</si>
  <si>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</si>
  <si>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</si>
  <si>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</si>
  <si>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</si>
  <si>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</si>
  <si>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</si>
  <si>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</si>
  <si>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</si>
  <si>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</si>
  <si>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</si>
  <si>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</si>
  <si>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</si>
  <si>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</si>
  <si>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</si>
  <si>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</si>
  <si>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</si>
  <si>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</si>
  <si>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</si>
  <si>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</si>
  <si>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</si>
  <si>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</si>
  <si>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</si>
  <si>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</si>
  <si>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</si>
  <si>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</si>
  <si>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</si>
  <si>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</si>
  <si>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</si>
  <si>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</si>
  <si>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</si>
  <si>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</si>
  <si>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</si>
  <si>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</si>
  <si>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</si>
  <si>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</si>
  <si>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</si>
  <si>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</si>
  <si>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</si>
  <si>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</si>
  <si>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</si>
  <si>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</si>
  <si>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</si>
  <si>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</si>
  <si>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</si>
  <si>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</si>
  <si>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</si>
  <si>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</si>
  <si>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</si>
  <si>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</si>
  <si>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</si>
  <si>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</si>
  <si>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</si>
  <si>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</si>
  <si>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</si>
  <si>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</si>
  <si>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</si>
  <si>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</si>
  <si>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</si>
  <si>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</si>
  <si>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</si>
  <si>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</si>
  <si>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</si>
  <si>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</si>
  <si>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</si>
  <si>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</si>
  <si>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</si>
  <si>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</si>
  <si>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</si>
  <si>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</si>
  <si>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</si>
  <si>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</si>
  <si>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</si>
  <si>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</si>
  <si>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</si>
  <si>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</si>
  <si>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</si>
  <si>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</si>
  <si>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</si>
  <si>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</si>
  <si>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</si>
  <si>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</si>
  <si>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</si>
  <si>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</si>
  <si>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</si>
  <si>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</si>
  <si>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</si>
  <si>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</si>
  <si>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</si>
  <si>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</si>
  <si>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</si>
  <si>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</si>
  <si>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</si>
  <si>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</si>
  <si>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</si>
  <si>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</si>
  <si>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</si>
  <si>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</si>
  <si>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</si>
  <si>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</si>
  <si>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</si>
  <si>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</si>
  <si>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</si>
  <si>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</si>
  <si>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</si>
  <si>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</si>
  <si>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</si>
  <si>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</si>
  <si>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</si>
  <si>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</si>
  <si>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</si>
  <si>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</si>
  <si>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</si>
  <si>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</si>
  <si>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</si>
  <si>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</si>
  <si>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</si>
  <si>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</si>
  <si>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</si>
  <si>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</si>
  <si>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</si>
  <si>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</si>
  <si>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</si>
  <si>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</si>
  <si>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</si>
  <si>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</si>
  <si>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</si>
  <si>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</si>
  <si>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</si>
  <si>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</si>
  <si>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</si>
  <si>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</si>
  <si>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</si>
  <si>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</si>
  <si>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</si>
  <si>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</si>
  <si>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</si>
  <si>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</si>
  <si>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</si>
  <si>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</si>
  <si>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</si>
  <si>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</si>
  <si>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</si>
  <si>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</si>
  <si>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</si>
  <si>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</si>
  <si>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</si>
  <si>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</si>
  <si>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</si>
  <si>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</si>
  <si>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</si>
  <si>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</si>
  <si>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</si>
  <si>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JUNTA MUNICIPAL DE AGUA POTABLE DE CORONEO, GTO.</t>
  </si>
  <si>
    <t xml:space="preserve"> DEL 01 DE ENERO DEL 2024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</si>
</sst>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8" xr:uid="{00000000-0005-0000-0000-000005000000}"/>
    <cellStyle name="Normal 3" xfId="2" xr:uid="{00000000-0005-0000-0000-000006000000}"/>
    <cellStyle name="Normal 3 3" xfId="5" xr:uid="{00000000-0005-0000-0000-000007000000}"/>
    <cellStyle name="Normal 4" xfId="6" xr:uid="{00000000-0005-0000-0000-000008000000}"/>
    <cellStyle name="Porcentu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workbookViewId="0">
      <selection activeCell="B6" sqref="B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1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MARZO DEL 2024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MARZO DEL 2024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MARZO DEL 2024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2"/>
  <sheetViews>
    <sheetView showGridLines="0" topLeftCell="A129" zoomScaleNormal="100" workbookViewId="0">
      <selection activeCell="K161" sqref="K161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2024 AL 31 DE MARZO DEL 2024</v>
      </c>
      <c r="C3" s="88"/>
      <c r="D3" s="88"/>
      <c r="E3" s="41" t="s">
        <v>4</v>
      </c>
      <c r="F3" s="42">
        <f>'Notas de Disciplina Financiera'!D3</f>
        <v>1</v>
      </c>
    </row>
    <row r="5" spans="1:9" x14ac:dyDescent="0.2">
      <c r="B5" s="44" t="s">
        <v>31</v>
      </c>
    </row>
    <row r="6" spans="1:9" x14ac:dyDescent="0.2">
      <c r="B6" s="94" t="str">
        <f>B1</f>
        <v>JUNTA MUNICIPAL DE AGUA POTABLE DE CORONEO, GTO.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2024 AL 31 DE MARZO DEL 2024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3475152.1799999997</v>
      </c>
      <c r="D13" s="3">
        <f t="shared" ref="D13:K13" si="0">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3475152.1799999997</v>
      </c>
    </row>
    <row r="14" spans="1:9" x14ac:dyDescent="0.2">
      <c r="B14" s="17" t="s">
        <v>45</v>
      </c>
      <c r="C14" s="3">
        <f>SUM(C15:C21)</f>
        <v>1441095.05</v>
      </c>
      <c r="D14" s="3">
        <f t="shared" ref="D14:K14" si="1">SUM(D15:D21)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1441095.05</v>
      </c>
    </row>
    <row r="15" spans="1:9" x14ac:dyDescent="0.2">
      <c r="B15" s="16" t="s">
        <v>46</v>
      </c>
      <c r="C15" s="4">
        <v>1175160.48</v>
      </c>
      <c r="D15" s="4">
        <v>0</v>
      </c>
      <c r="E15" s="4">
        <v>0</v>
      </c>
      <c r="F15" s="4">
        <v>0</v>
      </c>
      <c r="G15" s="4">
        <v>0</v>
      </c>
      <c r="H15" s="4">
        <f>D15+F15-E15-G15</f>
        <v>0</v>
      </c>
      <c r="I15" s="4">
        <f>C15+H15</f>
        <v>1175160.48</v>
      </c>
    </row>
    <row r="16" spans="1:9" x14ac:dyDescent="0.2">
      <c r="B16" s="16" t="s">
        <v>47</v>
      </c>
      <c r="C16" s="4">
        <v>5000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D16+F16-E16-G16</f>
        <v>0</v>
      </c>
      <c r="I16" s="4">
        <f t="shared" ref="I16:I21" si="3">C16+H16</f>
        <v>5000</v>
      </c>
    </row>
    <row r="17" spans="2:9" x14ac:dyDescent="0.2">
      <c r="B17" s="16" t="s">
        <v>48</v>
      </c>
      <c r="C17" s="4">
        <v>173334.56999999998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173334.56999999998</v>
      </c>
    </row>
    <row r="18" spans="2:9" x14ac:dyDescent="0.2">
      <c r="B18" s="16" t="s">
        <v>49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0</v>
      </c>
    </row>
    <row r="19" spans="2:9" x14ac:dyDescent="0.2">
      <c r="B19" s="16" t="s">
        <v>50</v>
      </c>
      <c r="C19" s="4">
        <v>87600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87600</v>
      </c>
    </row>
    <row r="20" spans="2:9" x14ac:dyDescent="0.2">
      <c r="B20" s="16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53</v>
      </c>
      <c r="C22" s="3">
        <f>SUM(C23:C31)</f>
        <v>436961.15</v>
      </c>
      <c r="D22" s="3">
        <f t="shared" ref="D22:K22" si="4">SUM(D23:D31)</f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436961.15</v>
      </c>
    </row>
    <row r="23" spans="2:9" x14ac:dyDescent="0.2">
      <c r="B23" s="16" t="s">
        <v>54</v>
      </c>
      <c r="C23" s="4">
        <v>51000</v>
      </c>
      <c r="D23" s="4">
        <v>0</v>
      </c>
      <c r="E23" s="4">
        <v>0</v>
      </c>
      <c r="F23" s="4">
        <v>0</v>
      </c>
      <c r="G23" s="4">
        <v>0</v>
      </c>
      <c r="H23" s="4">
        <f t="shared" ref="H23:H31" si="5">D23+F23-E23-G23</f>
        <v>0</v>
      </c>
      <c r="I23" s="4">
        <f t="shared" ref="I23:I31" si="6">C23+H23</f>
        <v>51000</v>
      </c>
    </row>
    <row r="24" spans="2:9" x14ac:dyDescent="0.2">
      <c r="B24" s="16" t="s">
        <v>55</v>
      </c>
      <c r="C24" s="4">
        <v>15500</v>
      </c>
      <c r="D24" s="4">
        <v>0</v>
      </c>
      <c r="E24" s="4">
        <v>0</v>
      </c>
      <c r="F24" s="4">
        <v>0</v>
      </c>
      <c r="G24" s="4">
        <v>0</v>
      </c>
      <c r="H24" s="4">
        <f t="shared" si="5"/>
        <v>0</v>
      </c>
      <c r="I24" s="4">
        <f t="shared" si="6"/>
        <v>15500</v>
      </c>
    </row>
    <row r="25" spans="2:9" x14ac:dyDescent="0.2">
      <c r="B25" s="16" t="s">
        <v>56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57</v>
      </c>
      <c r="C26" s="4">
        <v>196000</v>
      </c>
      <c r="D26" s="4">
        <v>0</v>
      </c>
      <c r="E26" s="4">
        <v>0</v>
      </c>
      <c r="F26" s="4">
        <v>0</v>
      </c>
      <c r="G26" s="4">
        <v>0</v>
      </c>
      <c r="H26" s="4">
        <f t="shared" si="5"/>
        <v>0</v>
      </c>
      <c r="I26" s="4">
        <f t="shared" si="6"/>
        <v>196000</v>
      </c>
    </row>
    <row r="27" spans="2:9" x14ac:dyDescent="0.2">
      <c r="B27" s="16" t="s">
        <v>58</v>
      </c>
      <c r="C27" s="4">
        <v>40000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40000</v>
      </c>
    </row>
    <row r="28" spans="2:9" x14ac:dyDescent="0.2">
      <c r="B28" s="16" t="s">
        <v>59</v>
      </c>
      <c r="C28" s="4">
        <v>64000</v>
      </c>
      <c r="D28" s="4">
        <v>0</v>
      </c>
      <c r="E28" s="4">
        <v>0</v>
      </c>
      <c r="F28" s="4">
        <v>0</v>
      </c>
      <c r="G28" s="4">
        <v>0</v>
      </c>
      <c r="H28" s="4">
        <f t="shared" si="5"/>
        <v>0</v>
      </c>
      <c r="I28" s="4">
        <f t="shared" si="6"/>
        <v>64000</v>
      </c>
    </row>
    <row r="29" spans="2:9" x14ac:dyDescent="0.2">
      <c r="B29" s="16" t="s">
        <v>60</v>
      </c>
      <c r="C29" s="4">
        <v>20000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20000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62</v>
      </c>
      <c r="C31" s="4">
        <v>50461.15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50461.15</v>
      </c>
    </row>
    <row r="32" spans="2:9" x14ac:dyDescent="0.2">
      <c r="B32" s="17" t="s">
        <v>63</v>
      </c>
      <c r="C32" s="3">
        <f>SUM(C33:C41)</f>
        <v>1223655.1399999999</v>
      </c>
      <c r="D32" s="3">
        <f t="shared" ref="D32:K32" si="7">SUM(D33:D41)</f>
        <v>0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0</v>
      </c>
      <c r="I32" s="3">
        <f t="shared" si="7"/>
        <v>1223655.1399999999</v>
      </c>
    </row>
    <row r="33" spans="2:9" x14ac:dyDescent="0.2">
      <c r="B33" s="16" t="s">
        <v>64</v>
      </c>
      <c r="C33" s="4">
        <v>563500</v>
      </c>
      <c r="D33" s="4">
        <v>0</v>
      </c>
      <c r="E33" s="4">
        <v>0</v>
      </c>
      <c r="F33" s="4">
        <v>0</v>
      </c>
      <c r="G33" s="4">
        <v>0</v>
      </c>
      <c r="H33" s="4">
        <f t="shared" ref="H33:H41" si="8">D33+F33-E33-G33</f>
        <v>0</v>
      </c>
      <c r="I33" s="4">
        <f t="shared" ref="I33:I41" si="9">C33+H33</f>
        <v>563500</v>
      </c>
    </row>
    <row r="34" spans="2:9" x14ac:dyDescent="0.2">
      <c r="B34" s="16" t="s">
        <v>65</v>
      </c>
      <c r="C34" s="4">
        <v>12000</v>
      </c>
      <c r="D34" s="4">
        <v>0</v>
      </c>
      <c r="E34" s="4">
        <v>0</v>
      </c>
      <c r="F34" s="4">
        <v>0</v>
      </c>
      <c r="G34" s="4">
        <v>0</v>
      </c>
      <c r="H34" s="4">
        <f t="shared" si="8"/>
        <v>0</v>
      </c>
      <c r="I34" s="4">
        <f t="shared" si="9"/>
        <v>12000</v>
      </c>
    </row>
    <row r="35" spans="2:9" x14ac:dyDescent="0.2">
      <c r="B35" s="16" t="s">
        <v>66</v>
      </c>
      <c r="C35" s="4">
        <v>149500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149500</v>
      </c>
    </row>
    <row r="36" spans="2:9" x14ac:dyDescent="0.2">
      <c r="B36" s="16" t="s">
        <v>67</v>
      </c>
      <c r="C36" s="4">
        <v>24500</v>
      </c>
      <c r="D36" s="4">
        <v>0</v>
      </c>
      <c r="E36" s="4">
        <v>0</v>
      </c>
      <c r="F36" s="4">
        <v>0</v>
      </c>
      <c r="G36" s="4">
        <v>0</v>
      </c>
      <c r="H36" s="4">
        <f t="shared" si="8"/>
        <v>0</v>
      </c>
      <c r="I36" s="4">
        <f t="shared" si="9"/>
        <v>24500</v>
      </c>
    </row>
    <row r="37" spans="2:9" x14ac:dyDescent="0.2">
      <c r="B37" s="16" t="s">
        <v>68</v>
      </c>
      <c r="C37" s="4">
        <v>204500</v>
      </c>
      <c r="D37" s="4">
        <v>0</v>
      </c>
      <c r="E37" s="4">
        <v>0</v>
      </c>
      <c r="F37" s="4">
        <v>0</v>
      </c>
      <c r="G37" s="4">
        <v>0</v>
      </c>
      <c r="H37" s="4">
        <f t="shared" si="8"/>
        <v>0</v>
      </c>
      <c r="I37" s="4">
        <f t="shared" si="9"/>
        <v>204500</v>
      </c>
    </row>
    <row r="38" spans="2:9" x14ac:dyDescent="0.2">
      <c r="B38" s="16" t="s">
        <v>69</v>
      </c>
      <c r="C38" s="4">
        <v>17867.330000000002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17867.330000000002</v>
      </c>
    </row>
    <row r="39" spans="2:9" x14ac:dyDescent="0.2">
      <c r="B39" s="16" t="s">
        <v>70</v>
      </c>
      <c r="C39" s="4">
        <v>12000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12000</v>
      </c>
    </row>
    <row r="40" spans="2:9" x14ac:dyDescent="0.2">
      <c r="B40" s="16" t="s">
        <v>71</v>
      </c>
      <c r="C40" s="4">
        <v>43000</v>
      </c>
      <c r="D40" s="4">
        <v>0</v>
      </c>
      <c r="E40" s="4">
        <v>0</v>
      </c>
      <c r="F40" s="4">
        <v>0</v>
      </c>
      <c r="G40" s="4">
        <v>0</v>
      </c>
      <c r="H40" s="4">
        <f t="shared" si="8"/>
        <v>0</v>
      </c>
      <c r="I40" s="4">
        <f t="shared" si="9"/>
        <v>43000</v>
      </c>
    </row>
    <row r="41" spans="2:9" x14ac:dyDescent="0.2">
      <c r="B41" s="16" t="s">
        <v>72</v>
      </c>
      <c r="C41" s="4">
        <v>196787.81</v>
      </c>
      <c r="D41" s="4">
        <v>0</v>
      </c>
      <c r="E41" s="4">
        <v>0</v>
      </c>
      <c r="F41" s="4">
        <v>0</v>
      </c>
      <c r="G41" s="4">
        <v>0</v>
      </c>
      <c r="H41" s="4">
        <f t="shared" si="8"/>
        <v>0</v>
      </c>
      <c r="I41" s="4">
        <f t="shared" si="9"/>
        <v>196787.81</v>
      </c>
    </row>
    <row r="42" spans="2:9" x14ac:dyDescent="0.2">
      <c r="B42" s="17" t="s">
        <v>73</v>
      </c>
      <c r="C42" s="3">
        <f>SUM(C43:C51)</f>
        <v>0</v>
      </c>
      <c r="D42" s="3">
        <f t="shared" ref="D42:K42" si="10">SUM(D43:D51)</f>
        <v>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0</v>
      </c>
      <c r="I42" s="3">
        <f t="shared" si="10"/>
        <v>0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11"/>
        <v>0</v>
      </c>
      <c r="I46" s="4">
        <f t="shared" si="12"/>
        <v>0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117800</v>
      </c>
      <c r="D52" s="3">
        <f t="shared" ref="D52:K52" si="13">SUM(D53:D61)</f>
        <v>0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0</v>
      </c>
      <c r="I52" s="3">
        <f t="shared" si="13"/>
        <v>117800</v>
      </c>
    </row>
    <row r="53" spans="2:9" x14ac:dyDescent="0.2">
      <c r="B53" s="16" t="s">
        <v>84</v>
      </c>
      <c r="C53" s="4">
        <v>22000</v>
      </c>
      <c r="D53" s="4">
        <v>0</v>
      </c>
      <c r="E53" s="4">
        <v>0</v>
      </c>
      <c r="F53" s="4">
        <v>0</v>
      </c>
      <c r="G53" s="4">
        <v>0</v>
      </c>
      <c r="H53" s="4">
        <f t="shared" ref="H53:H61" si="14">D53+F53-E53-G53</f>
        <v>0</v>
      </c>
      <c r="I53" s="4">
        <f t="shared" ref="I53:I61" si="15">C53+H53</f>
        <v>22000</v>
      </c>
    </row>
    <row r="54" spans="2:9" x14ac:dyDescent="0.2">
      <c r="B54" s="16" t="s">
        <v>85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14"/>
        <v>0</v>
      </c>
      <c r="I54" s="4">
        <f t="shared" si="15"/>
        <v>0</v>
      </c>
    </row>
    <row r="55" spans="2:9" x14ac:dyDescent="0.2">
      <c r="B55" s="16" t="s">
        <v>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9" x14ac:dyDescent="0.2">
      <c r="B56" s="16" t="s">
        <v>87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89</v>
      </c>
      <c r="C58" s="4">
        <v>12800</v>
      </c>
      <c r="D58" s="4">
        <v>0</v>
      </c>
      <c r="E58" s="4">
        <v>0</v>
      </c>
      <c r="F58" s="4">
        <v>0</v>
      </c>
      <c r="G58" s="4">
        <v>0</v>
      </c>
      <c r="H58" s="4">
        <f t="shared" si="14"/>
        <v>0</v>
      </c>
      <c r="I58" s="4">
        <f t="shared" si="15"/>
        <v>12800</v>
      </c>
    </row>
    <row r="59" spans="2:9" x14ac:dyDescent="0.2">
      <c r="B59" s="16" t="s">
        <v>90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91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92</v>
      </c>
      <c r="C61" s="4">
        <v>83000</v>
      </c>
      <c r="D61" s="4">
        <v>0</v>
      </c>
      <c r="E61" s="4">
        <v>0</v>
      </c>
      <c r="F61" s="4">
        <v>0</v>
      </c>
      <c r="G61" s="4">
        <v>0</v>
      </c>
      <c r="H61" s="4">
        <f t="shared" si="14"/>
        <v>0</v>
      </c>
      <c r="I61" s="4">
        <f t="shared" si="15"/>
        <v>83000</v>
      </c>
    </row>
    <row r="62" spans="2:9" x14ac:dyDescent="0.2">
      <c r="B62" s="17" t="s">
        <v>93</v>
      </c>
      <c r="C62" s="3">
        <f>SUM(C63:C65)</f>
        <v>0</v>
      </c>
      <c r="D62" s="3">
        <f t="shared" ref="D62:K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0</v>
      </c>
    </row>
    <row r="63" spans="2:9" x14ac:dyDescent="0.2">
      <c r="B63" s="16" t="s">
        <v>94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D63+F63-E63-G63</f>
        <v>0</v>
      </c>
      <c r="I63" s="4">
        <f t="shared" ref="I63:I65" si="18">C63+H63</f>
        <v>0</v>
      </c>
    </row>
    <row r="64" spans="2:9" x14ac:dyDescent="0.2">
      <c r="B64" s="16" t="s">
        <v>95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17"/>
        <v>0</v>
      </c>
      <c r="I64" s="4">
        <f t="shared" si="18"/>
        <v>0</v>
      </c>
    </row>
    <row r="65" spans="2:9" x14ac:dyDescent="0.2">
      <c r="B65" s="16" t="s">
        <v>96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9" x14ac:dyDescent="0.2">
      <c r="B66" s="17" t="s">
        <v>97</v>
      </c>
      <c r="C66" s="3">
        <f>SUM(C67:C73)</f>
        <v>0</v>
      </c>
      <c r="D66" s="3">
        <f t="shared" ref="D66:K66" si="19">SUM(D67:D73)</f>
        <v>0</v>
      </c>
      <c r="E66" s="3">
        <f t="shared" si="19"/>
        <v>0</v>
      </c>
      <c r="F66" s="3">
        <f t="shared" si="19"/>
        <v>0</v>
      </c>
      <c r="G66" s="3">
        <f t="shared" si="19"/>
        <v>0</v>
      </c>
      <c r="H66" s="3">
        <f t="shared" si="19"/>
        <v>0</v>
      </c>
      <c r="I66" s="3">
        <f t="shared" si="19"/>
        <v>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20"/>
        <v>0</v>
      </c>
      <c r="I73" s="4">
        <f t="shared" si="21"/>
        <v>0</v>
      </c>
    </row>
    <row r="74" spans="2:9" x14ac:dyDescent="0.2">
      <c r="B74" s="17" t="s">
        <v>105</v>
      </c>
      <c r="C74" s="3">
        <f>SUM(C75:C77)</f>
        <v>255640.84</v>
      </c>
      <c r="D74" s="3">
        <f t="shared" ref="D74:K74" si="22">SUM(D75:D77)</f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255640.84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0</v>
      </c>
    </row>
    <row r="77" spans="2:9" x14ac:dyDescent="0.2">
      <c r="B77" s="16" t="s">
        <v>108</v>
      </c>
      <c r="C77" s="4">
        <v>255640.84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4"/>
        <v>255640.84</v>
      </c>
    </row>
    <row r="78" spans="2:9" x14ac:dyDescent="0.2">
      <c r="B78" s="17" t="s">
        <v>109</v>
      </c>
      <c r="C78" s="3">
        <f>SUM(C79:C85)</f>
        <v>0</v>
      </c>
      <c r="D78" s="3">
        <f t="shared" ref="D78:K78" si="25">SUM(D79:D85)</f>
        <v>0</v>
      </c>
      <c r="E78" s="3">
        <f t="shared" si="25"/>
        <v>0</v>
      </c>
      <c r="F78" s="3">
        <f t="shared" si="25"/>
        <v>0</v>
      </c>
      <c r="G78" s="3">
        <f t="shared" si="25"/>
        <v>0</v>
      </c>
      <c r="H78" s="3">
        <f t="shared" si="25"/>
        <v>0</v>
      </c>
      <c r="I78" s="3">
        <f t="shared" si="25"/>
        <v>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6"/>
        <v>0</v>
      </c>
      <c r="I85" s="4">
        <f t="shared" si="27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0</v>
      </c>
      <c r="D87" s="3">
        <f t="shared" ref="D87" si="28">D88+D96+D106+D116+D126+D136+D140+D148+D152</f>
        <v>0</v>
      </c>
      <c r="E87" s="3">
        <f t="shared" ref="E87" si="29">E88+E96+E106+E116+E126+E136+E140+E148+E152</f>
        <v>0</v>
      </c>
      <c r="F87" s="3">
        <f t="shared" ref="F87" si="30">F88+F96+F106+F116+F126+F136+F140+F148+F152</f>
        <v>0</v>
      </c>
      <c r="G87" s="3">
        <f t="shared" ref="G87" si="31">G88+G96+G106+G116+G126+G136+G140+G148+G152</f>
        <v>0</v>
      </c>
      <c r="H87" s="3">
        <f t="shared" ref="H87" si="32">H88+H96+H106+H116+H126+H136+H140+H148+H152</f>
        <v>0</v>
      </c>
      <c r="I87" s="3">
        <f t="shared" ref="I87:K87" si="33">I88+I96+I106+I116+I126+I136+I140+I148+I152</f>
        <v>0</v>
      </c>
    </row>
    <row r="88" spans="2:9" x14ac:dyDescent="0.2">
      <c r="B88" s="17" t="s">
        <v>45</v>
      </c>
      <c r="C88" s="3">
        <f>SUM(C89:C95)</f>
        <v>0</v>
      </c>
      <c r="D88" s="3">
        <f t="shared" ref="D88" si="34">SUM(D89:D95)</f>
        <v>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0</v>
      </c>
      <c r="I88" s="3">
        <f t="shared" ref="I88:K88" si="39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40">D90+F90-E90-G90</f>
        <v>0</v>
      </c>
      <c r="I90" s="4">
        <f t="shared" ref="I90:I95" si="41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2">SUM(D97:D105)</f>
        <v>0</v>
      </c>
      <c r="E96" s="3">
        <f t="shared" ref="E96" si="43">SUM(E97:E105)</f>
        <v>0</v>
      </c>
      <c r="F96" s="3">
        <f t="shared" ref="F96" si="44">SUM(F97:F105)</f>
        <v>0</v>
      </c>
      <c r="G96" s="3">
        <f t="shared" ref="G96" si="45">SUM(G97:G105)</f>
        <v>0</v>
      </c>
      <c r="H96" s="3">
        <f t="shared" ref="H96" si="46">SUM(H97:H105)</f>
        <v>0</v>
      </c>
      <c r="I96" s="3">
        <f t="shared" ref="I96:K96" si="47">SUM(I97:I105)</f>
        <v>0</v>
      </c>
    </row>
    <row r="97" spans="2:9" x14ac:dyDescent="0.2">
      <c r="B97" s="16" t="s">
        <v>54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48">D97+F97-E97-G97</f>
        <v>0</v>
      </c>
      <c r="I97" s="4">
        <f t="shared" ref="I97:I105" si="49">C97+H97</f>
        <v>0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48"/>
        <v>0</v>
      </c>
      <c r="I98" s="4">
        <f t="shared" si="49"/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48"/>
        <v>0</v>
      </c>
      <c r="I99" s="4">
        <f t="shared" si="49"/>
        <v>0</v>
      </c>
    </row>
    <row r="100" spans="2:9" x14ac:dyDescent="0.2">
      <c r="B100" s="16" t="s">
        <v>57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48"/>
        <v>0</v>
      </c>
      <c r="I100" s="4">
        <f t="shared" si="49"/>
        <v>0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48"/>
        <v>0</v>
      </c>
      <c r="I101" s="4">
        <f t="shared" si="49"/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48"/>
        <v>0</v>
      </c>
      <c r="I102" s="4">
        <f t="shared" si="49"/>
        <v>0</v>
      </c>
    </row>
    <row r="103" spans="2:9" x14ac:dyDescent="0.2">
      <c r="B103" s="16" t="s">
        <v>60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48"/>
        <v>0</v>
      </c>
      <c r="I103" s="4">
        <f t="shared" si="49"/>
        <v>0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48"/>
        <v>0</v>
      </c>
      <c r="I105" s="4">
        <f t="shared" si="49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0">SUM(D107:D115)</f>
        <v>0</v>
      </c>
      <c r="E106" s="3">
        <f t="shared" ref="E106" si="51">SUM(E107:E115)</f>
        <v>0</v>
      </c>
      <c r="F106" s="3">
        <f t="shared" ref="F106" si="52">SUM(F107:F115)</f>
        <v>0</v>
      </c>
      <c r="G106" s="3">
        <f t="shared" ref="G106" si="53">SUM(G107:G115)</f>
        <v>0</v>
      </c>
      <c r="H106" s="3">
        <f t="shared" ref="H106" si="54">SUM(H107:H115)</f>
        <v>0</v>
      </c>
      <c r="I106" s="3">
        <f t="shared" ref="I106:K106" si="55">SUM(I107:I115)</f>
        <v>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0</v>
      </c>
      <c r="I107" s="4">
        <f t="shared" ref="I107:I115" si="57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56"/>
        <v>0</v>
      </c>
      <c r="I108" s="4">
        <f t="shared" si="57"/>
        <v>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6"/>
        <v>0</v>
      </c>
      <c r="I109" s="4">
        <f t="shared" si="57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56"/>
        <v>0</v>
      </c>
      <c r="I111" s="4">
        <f t="shared" si="57"/>
        <v>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56"/>
        <v>0</v>
      </c>
      <c r="I112" s="4">
        <f t="shared" si="57"/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56"/>
        <v>0</v>
      </c>
      <c r="I114" s="4">
        <f t="shared" si="57"/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58">SUM(D117:D125)</f>
        <v>0</v>
      </c>
      <c r="E116" s="3">
        <f t="shared" ref="E116" si="59">SUM(E117:E125)</f>
        <v>0</v>
      </c>
      <c r="F116" s="3">
        <f t="shared" ref="F116" si="60">SUM(F117:F125)</f>
        <v>0</v>
      </c>
      <c r="G116" s="3">
        <f t="shared" ref="G116" si="61">SUM(G117:G125)</f>
        <v>0</v>
      </c>
      <c r="H116" s="3">
        <f t="shared" ref="H116" si="62">SUM(H117:H125)</f>
        <v>0</v>
      </c>
      <c r="I116" s="3">
        <f t="shared" ref="I116:K116" si="63">SUM(I117:I125)</f>
        <v>0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64"/>
        <v>0</v>
      </c>
      <c r="I120" s="4">
        <f t="shared" si="65"/>
        <v>0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6">SUM(D127:D135)</f>
        <v>0</v>
      </c>
      <c r="E126" s="3">
        <f t="shared" ref="E126" si="67">SUM(E127:E135)</f>
        <v>0</v>
      </c>
      <c r="F126" s="3">
        <f t="shared" ref="F126" si="68">SUM(F127:F135)</f>
        <v>0</v>
      </c>
      <c r="G126" s="3">
        <f t="shared" ref="G126" si="69">SUM(G127:G135)</f>
        <v>0</v>
      </c>
      <c r="H126" s="3">
        <f t="shared" ref="H126" si="70">SUM(H127:H135)</f>
        <v>0</v>
      </c>
      <c r="I126" s="3">
        <f t="shared" ref="I126:K126" si="71">SUM(I127:I135)</f>
        <v>0</v>
      </c>
    </row>
    <row r="127" spans="2:9" x14ac:dyDescent="0.2">
      <c r="B127" s="16" t="s">
        <v>84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ref="H127:H135" si="72">D127+F127-E127-G127</f>
        <v>0</v>
      </c>
      <c r="I127" s="4">
        <f t="shared" ref="I127:I135" si="73">C127+H127</f>
        <v>0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72"/>
        <v>0</v>
      </c>
      <c r="I128" s="4">
        <f t="shared" si="73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72"/>
        <v>0</v>
      </c>
      <c r="I129" s="4">
        <f t="shared" si="73"/>
        <v>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72"/>
        <v>0</v>
      </c>
      <c r="I130" s="4">
        <f t="shared" si="73"/>
        <v>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72"/>
        <v>0</v>
      </c>
      <c r="I132" s="4">
        <f t="shared" si="73"/>
        <v>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2"/>
        <v>0</v>
      </c>
      <c r="I134" s="4">
        <f t="shared" si="73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0</v>
      </c>
      <c r="D136" s="3">
        <f t="shared" ref="D136" si="74">SUM(D137:D139)</f>
        <v>0</v>
      </c>
      <c r="E136" s="3">
        <f t="shared" ref="E136" si="75">SUM(E137:E139)</f>
        <v>0</v>
      </c>
      <c r="F136" s="3">
        <f t="shared" ref="F136" si="76">SUM(F137:F139)</f>
        <v>0</v>
      </c>
      <c r="G136" s="3">
        <f t="shared" ref="G136" si="77">SUM(G137:G139)</f>
        <v>0</v>
      </c>
      <c r="H136" s="3">
        <f t="shared" ref="H136" si="78">SUM(H137:H139)</f>
        <v>0</v>
      </c>
      <c r="I136" s="3">
        <f t="shared" ref="I136:K136" si="79">SUM(I137:I139)</f>
        <v>0</v>
      </c>
    </row>
    <row r="137" spans="2:9" x14ac:dyDescent="0.2">
      <c r="B137" s="16" t="s">
        <v>94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ref="H137:H139" si="80">D137+F137-E137-G137</f>
        <v>0</v>
      </c>
      <c r="I137" s="4">
        <f t="shared" ref="I137:I139" si="81">C137+H137</f>
        <v>0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80"/>
        <v>0</v>
      </c>
      <c r="I138" s="4">
        <f t="shared" si="81"/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80"/>
        <v>0</v>
      </c>
      <c r="I139" s="4">
        <f t="shared" si="81"/>
        <v>0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:K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:K148" si="95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:K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3475152.1799999997</v>
      </c>
      <c r="D161" s="6">
        <f t="shared" ref="D161:K161" si="106">D87+D13</f>
        <v>0</v>
      </c>
      <c r="E161" s="6">
        <f t="shared" si="106"/>
        <v>0</v>
      </c>
      <c r="F161" s="6">
        <f t="shared" si="106"/>
        <v>0</v>
      </c>
      <c r="G161" s="6">
        <f t="shared" si="106"/>
        <v>0</v>
      </c>
      <c r="H161" s="6">
        <f t="shared" si="106"/>
        <v>0</v>
      </c>
      <c r="I161" s="6">
        <f t="shared" si="106"/>
        <v>3475152.1799999997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showGridLines="0" tabSelected="1" workbookViewId="0">
      <selection activeCell="F31" sqref="F3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MARZO DEL 2024</v>
      </c>
      <c r="C3" s="88"/>
      <c r="D3" s="88"/>
      <c r="E3" s="41" t="s">
        <v>4</v>
      </c>
      <c r="F3" s="42">
        <f>'Notas de Disciplina Financiera'!D3</f>
        <v>1</v>
      </c>
    </row>
    <row r="5" spans="1:6" ht="12" thickBot="1" x14ac:dyDescent="0.25">
      <c r="C5" s="44" t="s">
        <v>121</v>
      </c>
    </row>
    <row r="6" spans="1:6" x14ac:dyDescent="0.2">
      <c r="B6" s="97" t="str">
        <f>B1</f>
        <v>JUNTA MUNICIPAL DE AGUA POTABLE DE CORONEO, GTO.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x14ac:dyDescent="0.2">
      <c r="B12" s="73">
        <v>1000</v>
      </c>
      <c r="C12" s="74" t="s">
        <v>133</v>
      </c>
      <c r="D12" s="75">
        <v>0</v>
      </c>
      <c r="E12" s="75">
        <v>0</v>
      </c>
      <c r="F12" s="76">
        <f>D12-E12</f>
        <v>0</v>
      </c>
    </row>
    <row r="13" spans="1:6" x14ac:dyDescent="0.2">
      <c r="B13" s="73">
        <v>2000</v>
      </c>
      <c r="C13" s="74" t="s">
        <v>134</v>
      </c>
      <c r="D13" s="75">
        <v>0</v>
      </c>
      <c r="E13" s="75">
        <v>0</v>
      </c>
      <c r="F13" s="76">
        <f t="shared" ref="F13:F30" si="1">D13-E13</f>
        <v>0</v>
      </c>
    </row>
    <row r="14" spans="1:6" x14ac:dyDescent="0.2">
      <c r="B14" s="73">
        <v>3000</v>
      </c>
      <c r="C14" s="74" t="s">
        <v>135</v>
      </c>
      <c r="D14" s="75">
        <v>0</v>
      </c>
      <c r="E14" s="75">
        <v>0</v>
      </c>
      <c r="F14" s="76">
        <f t="shared" si="1"/>
        <v>0</v>
      </c>
    </row>
    <row r="15" spans="1:6" x14ac:dyDescent="0.2">
      <c r="B15" s="73">
        <v>4000</v>
      </c>
      <c r="C15" s="74" t="s">
        <v>136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0</v>
      </c>
      <c r="E16" s="75">
        <v>0</v>
      </c>
      <c r="F16" s="76">
        <f t="shared" si="1"/>
        <v>0</v>
      </c>
    </row>
    <row r="17" spans="2:6" x14ac:dyDescent="0.2">
      <c r="B17" s="73">
        <v>6000</v>
      </c>
      <c r="C17" s="74" t="s">
        <v>138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0</v>
      </c>
      <c r="E31" s="67">
        <f t="shared" ref="E31:F31" si="3">E11+E21</f>
        <v>0</v>
      </c>
      <c r="F31" s="68">
        <f t="shared" si="3"/>
        <v>0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500-000000000000}"/>
  </hyperlink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MARZO DEL 2024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JUMAPASC CORONEO2018-2021</cp:lastModifiedBy>
  <cp:revision/>
  <dcterms:created xsi:type="dcterms:W3CDTF">2024-03-15T21:50:03Z</dcterms:created>
  <dcterms:modified xsi:type="dcterms:W3CDTF">2024-04-23T19:02:15Z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