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12023\"/>
    </mc:Choice>
  </mc:AlternateContent>
  <xr:revisionPtr revIDLastSave="0" documentId="8_{6CDE3DCF-601B-41ED-9DD6-412494C52E61}" xr6:coauthVersionLast="46" xr6:coauthVersionMax="46" xr10:uidLastSave="{00000000-0000-0000-0000-000000000000}"/>
  <bookViews>
    <workbookView xWindow="1950" yWindow="1950" windowWidth="15375" windowHeight="7785" tabRatio="863" firstSheet="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81029"/>
</workbook>
</file>

<file path=xl/calcChain.xml><?xml version="1.0" encoding="utf-8"?>
<calcChain xmlns="http://schemas.openxmlformats.org/spreadsheetml/2006/main">
  <c r="D58" i="62" l="1"/>
  <c r="C58" i="62"/>
  <c r="D56" i="62"/>
  <c r="C56" i="62"/>
  <c r="D54" i="62"/>
  <c r="C54" i="62"/>
  <c r="D52" i="62"/>
  <c r="C52" i="62"/>
  <c r="D50" i="62"/>
  <c r="C50" i="62"/>
  <c r="D100" i="62"/>
  <c r="C100" i="62"/>
  <c r="D103" i="62"/>
  <c r="C103" i="62"/>
  <c r="D109" i="62"/>
  <c r="C109" i="62"/>
  <c r="D111" i="62"/>
  <c r="C111" i="62"/>
  <c r="D113" i="62"/>
  <c r="C113" i="62"/>
  <c r="D121" i="62"/>
  <c r="D98" i="62" s="1"/>
  <c r="C121" i="62"/>
  <c r="D92" i="62"/>
  <c r="C92" i="62"/>
  <c r="D90" i="62"/>
  <c r="D89" i="62" s="1"/>
  <c r="C90" i="62"/>
  <c r="C89" i="62" s="1"/>
  <c r="D80" i="62"/>
  <c r="C80" i="62"/>
  <c r="D74" i="62"/>
  <c r="C74" i="62"/>
  <c r="D71" i="62"/>
  <c r="C71" i="62"/>
  <c r="D62" i="62"/>
  <c r="C62" i="62"/>
  <c r="D37" i="62"/>
  <c r="C37" i="62"/>
  <c r="D28" i="62"/>
  <c r="C28" i="62"/>
  <c r="D20" i="62"/>
  <c r="C20" i="62"/>
  <c r="D15" i="62"/>
  <c r="C15" i="62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C99" i="62"/>
  <c r="C98" i="62" s="1"/>
  <c r="D61" i="62"/>
  <c r="C61" i="62"/>
  <c r="F14" i="59"/>
  <c r="G14" i="59"/>
  <c r="A1" i="59"/>
  <c r="A1" i="64" s="1"/>
  <c r="D48" i="62" l="1"/>
  <c r="C48" i="62"/>
  <c r="A1" i="63"/>
  <c r="E1" i="62" l="1"/>
  <c r="E2" i="62"/>
  <c r="E3" i="62"/>
  <c r="D131" i="62" l="1"/>
  <c r="C131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C37" i="64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<sst xmlns="http://schemas.openxmlformats.org/spreadsheetml/2006/main" count="917" uniqueCount="647">
  <si>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</si>
  <si>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</si>
  <si>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</si>
  <si>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</si>
  <si>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</si>
  <si>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</si>
  <si>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</si>
  <si>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</si>
  <si>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</si>
  <si>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</si>
  <si>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</si>
  <si>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</si>
  <si>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</si>
  <si>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</si>
  <si>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</si>
  <si>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</si>
  <si>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</si>
  <si>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</si>
  <si>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</si>
  <si>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</si>
  <si>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</si>
  <si>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</si>
  <si>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</si>
  <si>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</si>
  <si>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</si>
  <si>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</si>
  <si>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</si>
  <si>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</si>
  <si>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</si>
  <si>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</si>
  <si>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</si>
  <si>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</si>
  <si>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</si>
  <si>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</si>
  <si>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</si>
  <si>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</si>
  <si>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</si>
  <si>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</si>
  <si>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</si>
  <si>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</si>
  <si>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</si>
  <si>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</si>
  <si>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</si>
  <si>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</si>
  <si>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</si>
  <si>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</si>
  <si>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</si>
  <si>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</si>
  <si>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</si>
  <si>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</si>
  <si>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</si>
  <si>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</si>
  <si>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</si>
  <si>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</si>
  <si>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</si>
  <si>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</si>
  <si>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</si>
  <si>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</si>
  <si>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</si>
  <si>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</si>
  <si>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</si>
  <si>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</si>
  <si>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</si>
  <si>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</si>
  <si>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</si>
  <si>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</si>
  <si>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</si>
  <si>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</si>
  <si>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</si>
  <si>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</si>
  <si>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</si>
  <si>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</si>
  <si>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</si>
  <si>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</si>
  <si>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</si>
  <si>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</si>
  <si>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</si>
  <si>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</si>
  <si>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</si>
  <si>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</si>
  <si>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</si>
  <si>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</si>
  <si>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</si>
  <si>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</si>
  <si>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</si>
  <si>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</si>
  <si>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</si>
  <si>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</si>
  <si>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</si>
  <si>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</si>
  <si>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</si>
  <si>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</si>
  <si>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</si>
  <si>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</si>
  <si>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</si>
  <si>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</si>
  <si>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</si>
  <si>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</si>
  <si>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</si>
  <si>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</si>
  <si>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</si>
  <si>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</si>
  <si>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</si>
  <si>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</si>
  <si>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</si>
  <si>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</si>
  <si>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</si>
  <si>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</si>
  <si>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</si>
  <si>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</si>
  <si>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</si>
  <si>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</si>
  <si>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</si>
  <si>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</si>
  <si>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</si>
  <si>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</si>
  <si>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</si>
  <si>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</si>
  <si>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</si>
  <si>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</si>
  <si>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</si>
  <si>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</si>
  <si>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</si>
  <si>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</si>
  <si>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</si>
  <si>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</si>
  <si>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</si>
  <si>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</si>
  <si>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</si>
  <si>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</si>
  <si>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</si>
  <si>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</si>
  <si>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</si>
  <si>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</si>
  <si>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</si>
  <si>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</si>
  <si>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</si>
  <si>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</si>
  <si>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</si>
  <si>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</si>
  <si>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</si>
  <si>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</si>
  <si>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</si>
  <si>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</si>
  <si>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</si>
  <si>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</si>
  <si>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</si>
  <si>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</si>
  <si>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</si>
  <si>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</si>
  <si>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</si>
  <si>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</si>
  <si>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</si>
  <si>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</si>
  <si>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</si>
  <si>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</si>
  <si>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</si>
  <si>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</si>
  <si>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</si>
  <si>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</si>
  <si>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</si>
  <si>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</si>
  <si>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</si>
  <si>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</si>
  <si>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</si>
  <si>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</si>
  <si>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</si>
  <si>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</si>
  <si>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</si>
  <si>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</si>
  <si>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</si>
  <si>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</si>
  <si>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</si>
  <si>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</si>
  <si>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</si>
  <si>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</si>
  <si>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</si>
  <si>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</si>
  <si>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</si>
  <si>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</si>
  <si>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</si>
  <si>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</si>
  <si>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</si>
  <si>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</si>
  <si>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</si>
  <si>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</si>
  <si>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</si>
  <si>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</si>
  <si>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</si>
  <si>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</si>
  <si>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</si>
  <si>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</si>
  <si>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</si>
  <si>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</si>
  <si>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</si>
  <si>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</si>
  <si>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</si>
  <si>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</si>
  <si>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</si>
  <si>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</si>
  <si>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</si>
  <si>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</si>
  <si>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</si>
  <si>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</si>
  <si>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</si>
  <si>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</si>
  <si>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</si>
  <si>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</si>
  <si>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</si>
  <si>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</si>
  <si>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</si>
  <si>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</si>
  <si>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</si>
  <si>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</si>
  <si>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</si>
  <si>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</si>
  <si>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</si>
  <si>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</si>
  <si>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</si>
  <si>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</si>
  <si>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</si>
  <si>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</si>
  <si>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</si>
  <si>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</si>
  <si>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</si>
  <si>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</si>
  <si>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</si>
  <si>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</si>
  <si>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</si>
  <si>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</si>
  <si>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</si>
  <si>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</si>
  <si>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</si>
  <si>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</si>
  <si>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</si>
  <si>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</si>
  <si>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</si>
  <si>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</si>
  <si>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</si>
  <si>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</si>
  <si>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</si>
  <si>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</si>
  <si>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</si>
  <si>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</si>
  <si>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</si>
  <si>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</si>
  <si>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</si>
  <si>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</si>
  <si>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</si>
  <si>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</si>
  <si>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</si>
  <si>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</si>
  <si>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</si>
  <si>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</si>
  <si>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</si>
  <si>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</si>
  <si>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</si>
  <si>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</si>
  <si>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</si>
  <si>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</si>
  <si>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</si>
  <si>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</si>
  <si>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</si>
  <si>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</si>
  <si>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</si>
  <si>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</si>
  <si>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</si>
  <si>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</si>
  <si>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</si>
  <si>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</si>
  <si>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</si>
  <si>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</si>
  <si>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</si>
  <si>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</si>
  <si>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</si>
  <si>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</si>
  <si>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</si>
  <si>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</si>
  <si>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</si>
  <si>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</si>
  <si>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</si>
  <si>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</si>
  <si>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</si>
  <si>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</si>
  <si>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</si>
  <si>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</si>
  <si>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</si>
  <si>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</si>
  <si>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</si>
  <si>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</si>
  <si>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</si>
  <si>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</si>
  <si>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</si>
  <si>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</si>
  <si>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</si>
  <si>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</si>
  <si>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</si>
  <si>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</si>
  <si>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</si>
  <si>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</si>
  <si>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</si>
  <si>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</si>
  <si>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</si>
  <si>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</si>
  <si>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</si>
  <si>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</si>
  <si>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</si>
  <si>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</si>
  <si>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</si>
  <si>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</si>
  <si>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</si>
  <si>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</si>
  <si>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</si>
  <si>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</si>
  <si>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</si>
  <si>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</si>
  <si>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</si>
  <si>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</si>
  <si>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</si>
  <si>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</si>
  <si>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</si>
  <si>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</si>
  <si>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</si>
  <si>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</si>
  <si>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</si>
  <si>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</si>
  <si>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</si>
  <si>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</si>
  <si>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</si>
  <si>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</si>
  <si>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</si>
  <si>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</si>
  <si>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</si>
  <si>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</si>
  <si>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</si>
  <si>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</si>
  <si>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</si>
  <si>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</si>
  <si>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</si>
  <si>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</si>
  <si>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</si>
  <si>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</si>
  <si>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</si>
  <si>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</si>
  <si>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</si>
  <si>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</si>
  <si>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</si>
  <si>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</si>
  <si>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</si>
  <si>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</si>
  <si>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</si>
  <si>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</si>
  <si>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</si>
  <si>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</si>
  <si>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</si>
  <si>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</si>
  <si>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</si>
  <si>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</si>
  <si>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</si>
  <si>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</si>
  <si>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</si>
  <si>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</si>
  <si>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</si>
  <si>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</si>
  <si>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</si>
  <si>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</si>
  <si>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</si>
  <si>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</si>
  <si>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</si>
  <si>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</si>
  <si>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</si>
  <si>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</si>
  <si>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</si>
  <si>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</si>
  <si>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</si>
  <si>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</si>
  <si>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</si>
  <si>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</si>
  <si>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</si>
  <si>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</si>
  <si>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</si>
  <si>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</si>
  <si>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</si>
  <si>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</si>
  <si>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</si>
  <si>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</si>
  <si>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</si>
  <si>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</si>
  <si>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</si>
  <si>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</si>
  <si>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</si>
  <si>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</si>
  <si>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</si>
  <si>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</si>
  <si>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</si>
  <si>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</si>
  <si>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</si>
  <si>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</si>
  <si>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</si>
  <si>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</si>
  <si>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</si>
  <si>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</si>
  <si>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</si>
  <si>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</si>
  <si>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</si>
  <si>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</si>
  <si>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</si>
  <si>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</si>
  <si>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</si>
  <si>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</si>
  <si>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</si>
  <si>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</si>
  <si>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</si>
  <si>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</si>
  <si>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</si>
  <si>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</si>
  <si>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</si>
  <si>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</si>
  <si>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</si>
  <si>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</si>
  <si>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</si>
  <si>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</si>
  <si>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</si>
  <si>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</si>
  <si>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</si>
  <si>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</si>
  <si>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</si>
  <si>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</si>
  <si>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</si>
  <si>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</si>
  <si>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</si>
  <si>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</si>
  <si>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</si>
  <si>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</si>
  <si>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</si>
  <si>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</si>
  <si>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</si>
  <si>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</si>
  <si>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</si>
  <si>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</si>
  <si>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</si>
  <si>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</si>
  <si>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</si>
  <si>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</si>
  <si>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</si>
  <si>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</si>
  <si>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</si>
  <si>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</si>
  <si>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</si>
  <si>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</si>
  <si>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</si>
  <si>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</si>
  <si>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</si>
  <si>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</si>
  <si>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</si>
  <si>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</si>
  <si>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</si>
  <si>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</si>
  <si>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</si>
  <si>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</si>
  <si>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</si>
  <si>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</si>
  <si>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</si>
  <si>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</si>
  <si>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</si>
  <si>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</si>
  <si>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</si>
  <si>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</si>
  <si>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</si>
  <si>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</si>
  <si>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</si>
  <si>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</si>
  <si>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</si>
  <si>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</si>
  <si>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</si>
  <si>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</si>
  <si>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</si>
  <si>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</si>
  <si>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</si>
  <si>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</si>
  <si>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</si>
  <si>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</si>
  <si>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</si>
  <si>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</si>
  <si>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</si>
  <si>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</si>
  <si>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</si>
  <si>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</si>
  <si>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</si>
  <si>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</si>
  <si>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</si>
  <si>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</si>
  <si>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</si>
  <si>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</si>
  <si>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</si>
  <si>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</si>
  <si>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</si>
  <si>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</si>
  <si>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</si>
  <si>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</si>
  <si>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</si>
  <si>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</si>
  <si>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</si>
  <si>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</si>
  <si>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</si>
  <si>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</si>
  <si>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</si>
  <si>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</si>
  <si>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</si>
  <si>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</si>
  <si>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</si>
  <si>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</si>
  <si>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</si>
  <si>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</si>
  <si>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</si>
  <si>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</si>
  <si>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</si>
  <si>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</si>
  <si>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</si>
  <si>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</si>
  <si>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</si>
  <si>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</si>
  <si>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</si>
  <si>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</si>
  <si>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</si>
  <si>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</si>
  <si>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</si>
  <si>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</si>
  <si>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</si>
  <si>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</si>
  <si>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</si>
  <si>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</si>
  <si>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</si>
  <si>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</si>
  <si>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</si>
  <si>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</si>
  <si>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</si>
  <si>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</si>
  <si>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</si>
  <si>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</si>
  <si>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</si>
  <si>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</si>
  <si>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</si>
  <si>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</si>
  <si>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</si>
  <si>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</si>
  <si>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</si>
  <si>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</si>
  <si>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</si>
  <si>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</si>
  <si>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</si>
  <si>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</si>
  <si>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</si>
  <si>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</si>
  <si>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</si>
  <si>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</si>
  <si>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</si>
  <si>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</si>
  <si>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</si>
  <si>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</si>
  <si>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</si>
  <si>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</si>
  <si>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</si>
  <si>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</si>
  <si>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</si>
  <si>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</si>
  <si>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</si>
  <si>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</si>
  <si>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</si>
  <si>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</si>
  <si>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</si>
  <si>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</si>
  <si>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</si>
  <si>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</si>
  <si>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</si>
  <si>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</si>
  <si>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</si>
  <si>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</si>
  <si>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</si>
  <si>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</si>
  <si>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</si>
  <si>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</si>
  <si>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</si>
  <si>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</si>
  <si>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</si>
  <si>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</si>
  <si>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</si>
  <si>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</si>
  <si>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</si>
  <si>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</si>
  <si>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</si>
  <si>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</si>
  <si>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</si>
  <si>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</si>
  <si>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</si>
  <si>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</si>
  <si>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</si>
  <si>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</si>
  <si>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</si>
  <si>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</si>
  <si>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</si>
  <si>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</si>
  <si>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</si>
  <si>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</si>
  <si>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</si>
  <si>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</si>
  <si>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</si>
  <si>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</si>
  <si>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</si>
  <si>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</si>
  <si>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</si>
  <si>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</si>
  <si>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</si>
  <si>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</si>
  <si>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</si>
  <si>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</si>
  <si>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</si>
  <si>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</si>
  <si>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</si>
  <si>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</si>
  <si>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</si>
  <si>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</si>
  <si>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</si>
  <si>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</si>
  <si>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</si>
  <si>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</si>
  <si>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</si>
  <si>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</si>
  <si>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</si>
  <si>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</si>
  <si>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</si>
  <si>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</si>
  <si>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</si>
  <si>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</si>
  <si>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</si>
  <si>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</si>
  <si>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</si>
  <si>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</si>
  <si>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</si>
  <si>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</si>
  <si>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</si>
  <si>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</si>
  <si>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</si>
  <si>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</si>
  <si>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</si>
  <si>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JUNTA MUNICIPAL DE AGUA POTABLE DE CORONEO, GTO. 2023</t>
  </si>
  <si>
    <t>CORRESPONDIENTE DEL 01 DE ENERO DEL 2023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</si>
</sst>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3" fillId="0" borderId="0" xfId="12" applyNumberFormat="1" applyFont="1"/>
    <xf numFmtId="0" fontId="1" fillId="0" borderId="0" xfId="10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34" activePane="bottomLeft" state="frozen"/>
      <selection activeCell="A14" sqref="A14:B14"/>
      <selection pane="bottomLeft" activeCell="A34" sqref="A3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5" x14ac:dyDescent="0.2">
      <c r="A1" s="146" t="s">
        <v>645</v>
      </c>
      <c r="B1" s="147"/>
      <c r="C1" s="148" t="s">
        <v>0</v>
      </c>
      <c r="D1" s="149">
        <v>2023</v>
      </c>
    </row>
    <row r="2" spans="1:5" x14ac:dyDescent="0.2">
      <c r="A2" s="150" t="s">
        <v>1</v>
      </c>
      <c r="B2" s="142"/>
      <c r="C2" s="151" t="s">
        <v>2</v>
      </c>
      <c r="D2" s="152" t="s">
        <v>642</v>
      </c>
    </row>
    <row r="3" spans="1:5" x14ac:dyDescent="0.2">
      <c r="A3" s="150" t="s">
        <v>646</v>
      </c>
      <c r="B3" s="142"/>
      <c r="C3" s="151" t="s">
        <v>3</v>
      </c>
      <c r="D3" s="153">
        <v>1</v>
      </c>
      <c r="E3" s="14">
        <v>1</v>
      </c>
    </row>
    <row r="4" spans="1:5" x14ac:dyDescent="0.2">
      <c r="A4" s="154" t="s">
        <v>4</v>
      </c>
      <c r="B4" s="143"/>
      <c r="C4" s="143"/>
      <c r="D4" s="155"/>
    </row>
    <row r="5" spans="1:5" ht="15" customHeight="1" x14ac:dyDescent="0.2">
      <c r="A5" s="144" t="s">
        <v>5</v>
      </c>
      <c r="B5" s="145" t="s">
        <v>6</v>
      </c>
    </row>
    <row r="6" spans="1:5" x14ac:dyDescent="0.2">
      <c r="A6" s="15"/>
      <c r="B6" s="16"/>
    </row>
    <row r="7" spans="1:5" x14ac:dyDescent="0.2">
      <c r="A7" s="17"/>
      <c r="B7" s="18" t="s">
        <v>7</v>
      </c>
    </row>
    <row r="8" spans="1:5" x14ac:dyDescent="0.2">
      <c r="A8" s="17"/>
      <c r="B8" s="18"/>
    </row>
    <row r="9" spans="1:5" x14ac:dyDescent="0.2">
      <c r="A9" s="17"/>
      <c r="B9" s="19" t="s">
        <v>8</v>
      </c>
    </row>
    <row r="10" spans="1:5" x14ac:dyDescent="0.2">
      <c r="A10" s="60" t="s">
        <v>9</v>
      </c>
      <c r="B10" s="61" t="s">
        <v>10</v>
      </c>
    </row>
    <row r="11" spans="1:5" x14ac:dyDescent="0.2">
      <c r="A11" s="60" t="s">
        <v>11</v>
      </c>
      <c r="B11" s="61" t="s">
        <v>12</v>
      </c>
    </row>
    <row r="12" spans="1:5" x14ac:dyDescent="0.2">
      <c r="A12" s="60" t="s">
        <v>13</v>
      </c>
      <c r="B12" s="61" t="s">
        <v>14</v>
      </c>
    </row>
    <row r="13" spans="1:5" x14ac:dyDescent="0.2">
      <c r="A13" s="60" t="s">
        <v>15</v>
      </c>
      <c r="B13" s="61" t="s">
        <v>16</v>
      </c>
    </row>
    <row r="14" spans="1:5" x14ac:dyDescent="0.2">
      <c r="A14" s="60" t="s">
        <v>17</v>
      </c>
      <c r="B14" s="61" t="s">
        <v>18</v>
      </c>
    </row>
    <row r="15" spans="1:5" x14ac:dyDescent="0.2">
      <c r="A15" s="60" t="s">
        <v>19</v>
      </c>
      <c r="B15" s="61" t="s">
        <v>20</v>
      </c>
    </row>
    <row r="16" spans="1:5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8" t="s">
        <v>63</v>
      </c>
      <c r="B43" s="158"/>
      <c r="C43" s="137"/>
      <c r="D43" s="137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3" t="str">
        <f>ESF!A1</f>
        <v>JUNTA MUNICIPAL DE AGUA POTABLE DE CORONEO, GTO. 2023</v>
      </c>
      <c r="B1" s="164"/>
      <c r="C1" s="165"/>
    </row>
    <row r="2" spans="1:3" s="54" customFormat="1" ht="18" customHeight="1" x14ac:dyDescent="0.25">
      <c r="A2" s="166" t="s">
        <v>520</v>
      </c>
      <c r="B2" s="167"/>
      <c r="C2" s="168"/>
    </row>
    <row r="3" spans="1:3" s="54" customFormat="1" ht="18" customHeight="1" x14ac:dyDescent="0.25">
      <c r="A3" s="166" t="str">
        <f>ESF!A3</f>
        <v>CORRESPONDIENTE DEL 01 DE ENERO DEL 2023 AL 31 DE MARZO DEL 2023</v>
      </c>
      <c r="B3" s="167"/>
      <c r="C3" s="168"/>
    </row>
    <row r="4" spans="1:3" s="56" customFormat="1" x14ac:dyDescent="0.2">
      <c r="A4" s="169" t="s">
        <v>521</v>
      </c>
      <c r="B4" s="170"/>
      <c r="C4" s="171"/>
    </row>
    <row r="5" spans="1:3" x14ac:dyDescent="0.2">
      <c r="A5" s="70" t="s">
        <v>522</v>
      </c>
      <c r="B5" s="70"/>
      <c r="C5" s="71">
        <v>1595634.32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643</v>
      </c>
      <c r="B20" s="89"/>
      <c r="C20" s="71">
        <f>C5+C7-C15</f>
        <v>1595634.32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9"/>
  <sheetViews>
    <sheetView showGridLines="0" topLeftCell="A9" workbookViewId="0">
      <selection activeCell="E37" sqref="E37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5" s="57" customFormat="1" ht="18.95" customHeight="1" x14ac:dyDescent="0.25">
      <c r="A1" s="172" t="str">
        <f>ESF!A1</f>
        <v>JUNTA MUNICIPAL DE AGUA POTABLE DE CORONEO, GTO. 2023</v>
      </c>
      <c r="B1" s="173"/>
      <c r="C1" s="174"/>
    </row>
    <row r="2" spans="1:5" s="57" customFormat="1" ht="18.95" customHeight="1" x14ac:dyDescent="0.25">
      <c r="A2" s="175" t="s">
        <v>536</v>
      </c>
      <c r="B2" s="176"/>
      <c r="C2" s="177"/>
    </row>
    <row r="3" spans="1:5" s="57" customFormat="1" ht="18.95" customHeight="1" x14ac:dyDescent="0.25">
      <c r="A3" s="175" t="str">
        <f>ESF!A3</f>
        <v>CORRESPONDIENTE DEL 01 DE ENERO DEL 2023 AL 31 DE MARZO DEL 2023</v>
      </c>
      <c r="B3" s="176"/>
      <c r="C3" s="177"/>
    </row>
    <row r="4" spans="1:5" ht="15" x14ac:dyDescent="0.25">
      <c r="A4" s="169" t="s">
        <v>521</v>
      </c>
      <c r="B4" s="170"/>
      <c r="C4" s="171"/>
      <c r="E4"/>
    </row>
    <row r="5" spans="1:5" ht="15" x14ac:dyDescent="0.25">
      <c r="A5" s="100" t="s">
        <v>537</v>
      </c>
      <c r="B5" s="70"/>
      <c r="C5" s="93">
        <v>915501.52</v>
      </c>
      <c r="E5"/>
    </row>
    <row r="6" spans="1:5" ht="15" x14ac:dyDescent="0.25">
      <c r="A6" s="94"/>
      <c r="B6" s="73"/>
      <c r="C6" s="95"/>
      <c r="E6"/>
    </row>
    <row r="7" spans="1:5" ht="15" x14ac:dyDescent="0.25">
      <c r="A7" s="83" t="s">
        <v>538</v>
      </c>
      <c r="B7" s="96"/>
      <c r="C7" s="75">
        <f>SUM(C8:C28)</f>
        <v>0</v>
      </c>
      <c r="E7"/>
    </row>
    <row r="8" spans="1:5" ht="15" x14ac:dyDescent="0.25">
      <c r="A8" s="101">
        <v>2.1</v>
      </c>
      <c r="B8" s="102" t="s">
        <v>343</v>
      </c>
      <c r="C8" s="103">
        <v>0</v>
      </c>
      <c r="E8"/>
    </row>
    <row r="9" spans="1:5" ht="15" x14ac:dyDescent="0.25">
      <c r="A9" s="101">
        <v>2.2000000000000002</v>
      </c>
      <c r="B9" s="102" t="s">
        <v>340</v>
      </c>
      <c r="C9" s="103">
        <v>0</v>
      </c>
      <c r="E9"/>
    </row>
    <row r="10" spans="1:5" x14ac:dyDescent="0.2">
      <c r="A10" s="110">
        <v>2.2999999999999998</v>
      </c>
      <c r="B10" s="92" t="s">
        <v>129</v>
      </c>
      <c r="C10" s="103">
        <v>0</v>
      </c>
      <c r="E10" s="157"/>
    </row>
    <row r="11" spans="1:5" x14ac:dyDescent="0.2">
      <c r="A11" s="110">
        <v>2.4</v>
      </c>
      <c r="B11" s="92" t="s">
        <v>130</v>
      </c>
      <c r="C11" s="103">
        <v>0</v>
      </c>
      <c r="E11" s="157"/>
    </row>
    <row r="12" spans="1:5" x14ac:dyDescent="0.2">
      <c r="A12" s="110">
        <v>2.5</v>
      </c>
      <c r="B12" s="92" t="s">
        <v>131</v>
      </c>
      <c r="C12" s="103">
        <v>0</v>
      </c>
      <c r="E12" s="157"/>
    </row>
    <row r="13" spans="1:5" x14ac:dyDescent="0.2">
      <c r="A13" s="110">
        <v>2.6</v>
      </c>
      <c r="B13" s="92" t="s">
        <v>132</v>
      </c>
      <c r="C13" s="103">
        <v>0</v>
      </c>
      <c r="E13" s="157"/>
    </row>
    <row r="14" spans="1:5" x14ac:dyDescent="0.2">
      <c r="A14" s="110">
        <v>2.7</v>
      </c>
      <c r="B14" s="92" t="s">
        <v>133</v>
      </c>
      <c r="C14" s="103">
        <v>0</v>
      </c>
      <c r="E14" s="157"/>
    </row>
    <row r="15" spans="1:5" x14ac:dyDescent="0.2">
      <c r="A15" s="110">
        <v>2.8</v>
      </c>
      <c r="B15" s="92" t="s">
        <v>134</v>
      </c>
      <c r="C15" s="103">
        <v>0</v>
      </c>
      <c r="E15" s="157"/>
    </row>
    <row r="16" spans="1:5" x14ac:dyDescent="0.2">
      <c r="A16" s="110">
        <v>2.9</v>
      </c>
      <c r="B16" s="92" t="s">
        <v>136</v>
      </c>
      <c r="C16" s="103">
        <v>0</v>
      </c>
      <c r="E16" s="157"/>
    </row>
    <row r="17" spans="1:5" x14ac:dyDescent="0.2">
      <c r="A17" s="110" t="s">
        <v>539</v>
      </c>
      <c r="B17" s="92" t="s">
        <v>540</v>
      </c>
      <c r="C17" s="103">
        <v>0</v>
      </c>
      <c r="E17" s="157"/>
    </row>
    <row r="18" spans="1:5" x14ac:dyDescent="0.2">
      <c r="A18" s="110" t="s">
        <v>541</v>
      </c>
      <c r="B18" s="92" t="s">
        <v>140</v>
      </c>
      <c r="C18" s="103">
        <v>0</v>
      </c>
      <c r="E18" s="157"/>
    </row>
    <row r="19" spans="1:5" x14ac:dyDescent="0.2">
      <c r="A19" s="110" t="s">
        <v>542</v>
      </c>
      <c r="B19" s="92" t="s">
        <v>543</v>
      </c>
      <c r="C19" s="103">
        <v>0</v>
      </c>
    </row>
    <row r="20" spans="1:5" x14ac:dyDescent="0.2">
      <c r="A20" s="110" t="s">
        <v>544</v>
      </c>
      <c r="B20" s="92" t="s">
        <v>545</v>
      </c>
      <c r="C20" s="103">
        <v>0</v>
      </c>
      <c r="E20" s="157"/>
    </row>
    <row r="21" spans="1:5" x14ac:dyDescent="0.2">
      <c r="A21" s="110" t="s">
        <v>546</v>
      </c>
      <c r="B21" s="92" t="s">
        <v>547</v>
      </c>
      <c r="C21" s="103">
        <v>0</v>
      </c>
      <c r="E21" s="157"/>
    </row>
    <row r="22" spans="1:5" x14ac:dyDescent="0.2">
      <c r="A22" s="110" t="s">
        <v>548</v>
      </c>
      <c r="B22" s="92" t="s">
        <v>549</v>
      </c>
      <c r="C22" s="103">
        <v>0</v>
      </c>
      <c r="E22" s="157"/>
    </row>
    <row r="23" spans="1:5" x14ac:dyDescent="0.2">
      <c r="A23" s="110" t="s">
        <v>550</v>
      </c>
      <c r="B23" s="92" t="s">
        <v>551</v>
      </c>
      <c r="C23" s="103">
        <v>0</v>
      </c>
    </row>
    <row r="24" spans="1:5" x14ac:dyDescent="0.2">
      <c r="A24" s="110" t="s">
        <v>552</v>
      </c>
      <c r="B24" s="92" t="s">
        <v>553</v>
      </c>
      <c r="C24" s="103">
        <v>0</v>
      </c>
      <c r="E24" s="157"/>
    </row>
    <row r="25" spans="1:5" x14ac:dyDescent="0.2">
      <c r="A25" s="110" t="s">
        <v>554</v>
      </c>
      <c r="B25" s="92" t="s">
        <v>555</v>
      </c>
      <c r="C25" s="103">
        <v>0</v>
      </c>
      <c r="E25" s="157"/>
    </row>
    <row r="26" spans="1:5" x14ac:dyDescent="0.2">
      <c r="A26" s="110" t="s">
        <v>556</v>
      </c>
      <c r="B26" s="92" t="s">
        <v>557</v>
      </c>
      <c r="C26" s="103">
        <v>0</v>
      </c>
      <c r="E26" s="157"/>
    </row>
    <row r="27" spans="1:5" x14ac:dyDescent="0.2">
      <c r="A27" s="110" t="s">
        <v>558</v>
      </c>
      <c r="B27" s="92" t="s">
        <v>559</v>
      </c>
      <c r="C27" s="103">
        <v>0</v>
      </c>
      <c r="E27" s="157"/>
    </row>
    <row r="28" spans="1:5" x14ac:dyDescent="0.2">
      <c r="A28" s="110" t="s">
        <v>560</v>
      </c>
      <c r="B28" s="102" t="s">
        <v>561</v>
      </c>
      <c r="C28" s="103">
        <v>0</v>
      </c>
      <c r="E28" s="157"/>
    </row>
    <row r="29" spans="1:5" ht="15" x14ac:dyDescent="0.25">
      <c r="A29" s="111"/>
      <c r="B29" s="104"/>
      <c r="C29" s="105"/>
      <c r="E29"/>
    </row>
    <row r="30" spans="1:5" ht="15" x14ac:dyDescent="0.25">
      <c r="A30" s="106" t="s">
        <v>562</v>
      </c>
      <c r="B30" s="107"/>
      <c r="C30" s="108">
        <f>SUM(C31:C35)</f>
        <v>46826.01</v>
      </c>
      <c r="E30"/>
    </row>
    <row r="31" spans="1:5" x14ac:dyDescent="0.2">
      <c r="A31" s="110" t="s">
        <v>563</v>
      </c>
      <c r="B31" s="92" t="s">
        <v>413</v>
      </c>
      <c r="C31" s="103">
        <v>0</v>
      </c>
      <c r="E31" s="157"/>
    </row>
    <row r="32" spans="1:5" x14ac:dyDescent="0.2">
      <c r="A32" s="110" t="s">
        <v>564</v>
      </c>
      <c r="B32" s="92" t="s">
        <v>422</v>
      </c>
      <c r="C32" s="103">
        <v>0</v>
      </c>
      <c r="E32" s="157"/>
    </row>
    <row r="33" spans="1:5" x14ac:dyDescent="0.2">
      <c r="A33" s="110" t="s">
        <v>565</v>
      </c>
      <c r="B33" s="92" t="s">
        <v>425</v>
      </c>
      <c r="C33" s="103">
        <v>0</v>
      </c>
      <c r="E33" s="157"/>
    </row>
    <row r="34" spans="1:5" x14ac:dyDescent="0.2">
      <c r="A34" s="110" t="s">
        <v>566</v>
      </c>
      <c r="B34" s="92" t="s">
        <v>431</v>
      </c>
      <c r="C34" s="103">
        <v>46826.01</v>
      </c>
      <c r="E34" s="157"/>
    </row>
    <row r="35" spans="1:5" x14ac:dyDescent="0.2">
      <c r="A35" s="110" t="s">
        <v>567</v>
      </c>
      <c r="B35" s="102" t="s">
        <v>568</v>
      </c>
      <c r="C35" s="109">
        <v>0</v>
      </c>
      <c r="E35" s="157"/>
    </row>
    <row r="36" spans="1:5" x14ac:dyDescent="0.2">
      <c r="A36" s="94"/>
      <c r="B36" s="97"/>
      <c r="C36" s="98"/>
    </row>
    <row r="37" spans="1:5" x14ac:dyDescent="0.2">
      <c r="A37" s="99" t="s">
        <v>644</v>
      </c>
      <c r="B37" s="70"/>
      <c r="C37" s="71">
        <f>C5-C7+C30</f>
        <v>962327.53</v>
      </c>
    </row>
    <row r="39" spans="1:5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tabSelected="1" workbookViewId="0">
      <selection activeCell="A4" sqref="A4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2" t="str">
        <f>'Notas a los Edos Financieros'!A1</f>
        <v>JUNTA MUNICIPAL DE AGUA POTABLE DE CORONEO, GTO. 2023</v>
      </c>
      <c r="B1" s="178"/>
      <c r="C1" s="178"/>
      <c r="D1" s="178"/>
      <c r="E1" s="178"/>
      <c r="F1" s="178"/>
      <c r="G1" s="45" t="s">
        <v>0</v>
      </c>
      <c r="H1" s="46">
        <f>'Notas a los Edos Financieros'!D1</f>
        <v>2023</v>
      </c>
    </row>
    <row r="2" spans="1:10" ht="18.95" customHeight="1" x14ac:dyDescent="0.2">
      <c r="A2" s="162" t="s">
        <v>569</v>
      </c>
      <c r="B2" s="178"/>
      <c r="C2" s="178"/>
      <c r="D2" s="178"/>
      <c r="E2" s="178"/>
      <c r="F2" s="178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2" t="str">
        <f>'Notas a los Edos Financieros'!A3</f>
        <v>CORRESPONDIENTE DEL 01 DE ENERO DEL 2023 AL 31 DE MARZO DEL 2023</v>
      </c>
      <c r="B3" s="178"/>
      <c r="C3" s="178"/>
      <c r="D3" s="178"/>
      <c r="E3" s="178"/>
      <c r="F3" s="178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  <c r="C8" s="59">
        <v>0</v>
      </c>
      <c r="D8" s="59">
        <v>0</v>
      </c>
      <c r="E8" s="59">
        <v>0</v>
      </c>
      <c r="F8" s="59">
        <v>0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  <c r="C35" s="59">
        <v>0</v>
      </c>
      <c r="D35" s="59">
        <v>8274863.5199999996</v>
      </c>
      <c r="E35" s="59">
        <v>8274863.5199999996</v>
      </c>
      <c r="F35" s="59">
        <v>0</v>
      </c>
    </row>
    <row r="36" spans="1:6" x14ac:dyDescent="0.2">
      <c r="A36" s="47">
        <v>8110</v>
      </c>
      <c r="B36" s="47" t="s">
        <v>606</v>
      </c>
      <c r="C36" s="52">
        <v>3309668.05</v>
      </c>
      <c r="D36" s="52">
        <v>0</v>
      </c>
      <c r="E36" s="52">
        <v>0</v>
      </c>
      <c r="F36" s="52">
        <v>3309668.05</v>
      </c>
    </row>
    <row r="37" spans="1:6" x14ac:dyDescent="0.2">
      <c r="A37" s="47">
        <v>8120</v>
      </c>
      <c r="B37" s="47" t="s">
        <v>607</v>
      </c>
      <c r="C37" s="52">
        <v>3309668.05</v>
      </c>
      <c r="D37" s="52">
        <v>1595634.32</v>
      </c>
      <c r="E37" s="52">
        <v>0</v>
      </c>
      <c r="F37" s="52">
        <v>1714033.73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1618330.47</v>
      </c>
      <c r="E39" s="52">
        <v>1618330.47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22696.15</v>
      </c>
      <c r="E40" s="52">
        <v>1618330.47</v>
      </c>
      <c r="F40" s="52">
        <v>1595634.32</v>
      </c>
    </row>
    <row r="41" spans="1:6" x14ac:dyDescent="0.2">
      <c r="A41" s="47">
        <v>8210</v>
      </c>
      <c r="B41" s="47" t="s">
        <v>611</v>
      </c>
      <c r="C41" s="52">
        <v>3309668.05</v>
      </c>
      <c r="D41" s="52">
        <v>0</v>
      </c>
      <c r="E41" s="52">
        <v>0</v>
      </c>
      <c r="F41" s="52">
        <v>3309668.05</v>
      </c>
    </row>
    <row r="42" spans="1:6" x14ac:dyDescent="0.2">
      <c r="A42" s="47">
        <v>8220</v>
      </c>
      <c r="B42" s="47" t="s">
        <v>612</v>
      </c>
      <c r="C42" s="52">
        <v>3309668.05</v>
      </c>
      <c r="D42" s="52">
        <v>0</v>
      </c>
      <c r="E42" s="52">
        <v>2291698.02</v>
      </c>
      <c r="F42" s="52">
        <v>1017970.03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2291698.02</v>
      </c>
      <c r="E44" s="52">
        <v>915501.52</v>
      </c>
      <c r="F44" s="52">
        <v>1376196.5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915501.52</v>
      </c>
      <c r="E45" s="52">
        <v>915501.52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915501.52</v>
      </c>
      <c r="E46" s="52">
        <v>915501.52</v>
      </c>
      <c r="F46" s="52"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915501.52</v>
      </c>
      <c r="E47" s="52">
        <v>0</v>
      </c>
      <c r="F47" s="52">
        <v>915501.52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79" t="s">
        <v>620</v>
      </c>
      <c r="B5" s="179"/>
      <c r="C5" s="179"/>
      <c r="D5" s="179"/>
      <c r="E5" s="17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180" t="s">
        <v>623</v>
      </c>
      <c r="C10" s="180"/>
      <c r="D10" s="180"/>
      <c r="E10" s="180"/>
    </row>
    <row r="11" spans="1:8" s="6" customFormat="1" ht="12.95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180" t="s">
        <v>627</v>
      </c>
      <c r="C12" s="180"/>
      <c r="D12" s="180"/>
      <c r="E12" s="180"/>
    </row>
    <row r="13" spans="1:8" s="6" customFormat="1" ht="26.1" customHeight="1" x14ac:dyDescent="0.2">
      <c r="A13" s="117" t="s">
        <v>628</v>
      </c>
      <c r="B13" s="180" t="s">
        <v>629</v>
      </c>
      <c r="C13" s="180"/>
      <c r="D13" s="180"/>
      <c r="E13" s="18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5" customHeight="1" x14ac:dyDescent="0.2">
      <c r="A16" s="117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8" t="s">
        <v>633</v>
      </c>
    </row>
    <row r="20" spans="1:4" s="6" customFormat="1" ht="12.95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135" zoomScaleNormal="100" workbookViewId="0">
      <selection activeCell="A135" sqref="A13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9" t="str">
        <f>'Notas a los Edos Financieros'!A1</f>
        <v>JUNTA MUNICIPAL DE AGUA POTABLE DE CORONEO, GTO. 2023</v>
      </c>
      <c r="B1" s="160"/>
      <c r="C1" s="160"/>
      <c r="D1" s="160"/>
      <c r="E1" s="160"/>
      <c r="F1" s="160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9" t="s">
        <v>64</v>
      </c>
      <c r="B2" s="160"/>
      <c r="C2" s="160"/>
      <c r="D2" s="160"/>
      <c r="E2" s="160"/>
      <c r="F2" s="160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59" t="str">
        <f>'Notas a los Edos Financieros'!A3</f>
        <v>CORRESPONDIENTE DEL 01 DE ENERO DEL 2023 AL 31 DE MARZO DEL 2023</v>
      </c>
      <c r="B3" s="160"/>
      <c r="C3" s="160"/>
      <c r="D3" s="160"/>
      <c r="E3" s="160"/>
      <c r="F3" s="160"/>
      <c r="G3" s="34" t="s">
        <v>3</v>
      </c>
      <c r="H3" s="43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1535472.42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293000</v>
      </c>
      <c r="D20" s="42">
        <v>293000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387260.95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8033.04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379227.91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1264093.79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347223.27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51329.45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215883.88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649657.18999999994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190127.81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190127.81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81416.2</v>
      </c>
      <c r="D103" s="42">
        <v>81416.2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81416.2</v>
      </c>
      <c r="D110" s="42">
        <v>81416.2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22.5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197" zoomScaleNormal="100" workbookViewId="0">
      <selection activeCell="D226" sqref="D22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1" t="str">
        <f>ESF!A1</f>
        <v>JUNTA MUNICIPAL DE AGUA POTABLE DE CORONEO, GTO. 2023</v>
      </c>
      <c r="B1" s="161"/>
      <c r="C1" s="161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1" t="s">
        <v>250</v>
      </c>
      <c r="B2" s="161"/>
      <c r="C2" s="161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1" t="str">
        <f>ESF!A3</f>
        <v>CORRESPONDIENTE DEL 01 DE ENERO DEL 2023 AL 31 DE MARZO DEL 2023</v>
      </c>
      <c r="B3" s="161"/>
      <c r="C3" s="161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1569421.05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1474497.63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1094571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38342.730000000003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9.82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3879.2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3879.2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26272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26272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26272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926722.09</v>
      </c>
      <c r="D98" s="156">
        <f>C98/C98</f>
        <v>1</v>
      </c>
      <c r="E98" s="66"/>
    </row>
    <row r="99" spans="1:5" x14ac:dyDescent="0.2">
      <c r="A99" s="68">
        <v>5100</v>
      </c>
      <c r="B99" s="66" t="s">
        <v>332</v>
      </c>
      <c r="C99" s="69">
        <v>879896.08</v>
      </c>
      <c r="D99" s="156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69">
        <v>306760.42</v>
      </c>
      <c r="D100" s="156">
        <f t="shared" ref="D100:D163" si="0">C100/$C$99</f>
        <v>0.34863255669919568</v>
      </c>
      <c r="E100" s="66"/>
    </row>
    <row r="101" spans="1:5" x14ac:dyDescent="0.2">
      <c r="A101" s="68">
        <v>5111</v>
      </c>
      <c r="B101" s="66" t="s">
        <v>334</v>
      </c>
      <c r="C101" s="69">
        <v>295600.42</v>
      </c>
      <c r="D101" s="156">
        <f t="shared" si="0"/>
        <v>0.33594924073306476</v>
      </c>
      <c r="E101" s="66"/>
    </row>
    <row r="102" spans="1:5" x14ac:dyDescent="0.2">
      <c r="A102" s="68">
        <v>5112</v>
      </c>
      <c r="B102" s="66" t="s">
        <v>335</v>
      </c>
      <c r="C102" s="69">
        <v>0</v>
      </c>
      <c r="D102" s="156">
        <f t="shared" si="0"/>
        <v>0</v>
      </c>
      <c r="E102" s="66"/>
    </row>
    <row r="103" spans="1:5" x14ac:dyDescent="0.2">
      <c r="A103" s="68">
        <v>5113</v>
      </c>
      <c r="B103" s="66" t="s">
        <v>336</v>
      </c>
      <c r="C103" s="69">
        <v>0</v>
      </c>
      <c r="D103" s="156">
        <f t="shared" si="0"/>
        <v>0</v>
      </c>
      <c r="E103" s="66"/>
    </row>
    <row r="104" spans="1:5" x14ac:dyDescent="0.2">
      <c r="A104" s="68">
        <v>5114</v>
      </c>
      <c r="B104" s="66" t="s">
        <v>337</v>
      </c>
      <c r="C104" s="69">
        <v>0</v>
      </c>
      <c r="D104" s="156">
        <f t="shared" si="0"/>
        <v>0</v>
      </c>
      <c r="E104" s="66"/>
    </row>
    <row r="105" spans="1:5" x14ac:dyDescent="0.2">
      <c r="A105" s="68">
        <v>5115</v>
      </c>
      <c r="B105" s="66" t="s">
        <v>338</v>
      </c>
      <c r="C105" s="69">
        <v>11160</v>
      </c>
      <c r="D105" s="156">
        <f t="shared" si="0"/>
        <v>1.268331596613091E-2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156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v>126675.95</v>
      </c>
      <c r="D107" s="156">
        <f t="shared" si="0"/>
        <v>0.14396694436915777</v>
      </c>
      <c r="E107" s="66"/>
    </row>
    <row r="108" spans="1:5" x14ac:dyDescent="0.2">
      <c r="A108" s="68">
        <v>5121</v>
      </c>
      <c r="B108" s="66" t="s">
        <v>341</v>
      </c>
      <c r="C108" s="69">
        <v>17524.169999999998</v>
      </c>
      <c r="D108" s="156">
        <f t="shared" si="0"/>
        <v>1.9916181465429415E-2</v>
      </c>
      <c r="E108" s="66"/>
    </row>
    <row r="109" spans="1:5" x14ac:dyDescent="0.2">
      <c r="A109" s="68">
        <v>5122</v>
      </c>
      <c r="B109" s="66" t="s">
        <v>342</v>
      </c>
      <c r="C109" s="69">
        <v>0</v>
      </c>
      <c r="D109" s="156">
        <f t="shared" si="0"/>
        <v>0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156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69">
        <v>56352.68</v>
      </c>
      <c r="D111" s="156">
        <f t="shared" si="0"/>
        <v>6.4044699460418103E-2</v>
      </c>
      <c r="E111" s="66"/>
    </row>
    <row r="112" spans="1:5" x14ac:dyDescent="0.2">
      <c r="A112" s="68">
        <v>5125</v>
      </c>
      <c r="B112" s="66" t="s">
        <v>345</v>
      </c>
      <c r="C112" s="69">
        <v>19500</v>
      </c>
      <c r="D112" s="156">
        <f t="shared" si="0"/>
        <v>2.2161708005336268E-2</v>
      </c>
      <c r="E112" s="66"/>
    </row>
    <row r="113" spans="1:5" x14ac:dyDescent="0.2">
      <c r="A113" s="68">
        <v>5126</v>
      </c>
      <c r="B113" s="66" t="s">
        <v>346</v>
      </c>
      <c r="C113" s="69">
        <v>27760.29</v>
      </c>
      <c r="D113" s="156">
        <f t="shared" si="0"/>
        <v>3.1549509801202892E-2</v>
      </c>
      <c r="E113" s="66"/>
    </row>
    <row r="114" spans="1:5" x14ac:dyDescent="0.2">
      <c r="A114" s="68">
        <v>5127</v>
      </c>
      <c r="B114" s="66" t="s">
        <v>347</v>
      </c>
      <c r="C114" s="69">
        <v>142.24</v>
      </c>
      <c r="D114" s="156">
        <f t="shared" si="0"/>
        <v>1.6165545367584773E-4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156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69">
        <v>5396.57</v>
      </c>
      <c r="D116" s="156">
        <f t="shared" si="0"/>
        <v>6.1331901830952579E-3</v>
      </c>
      <c r="E116" s="66"/>
    </row>
    <row r="117" spans="1:5" x14ac:dyDescent="0.2">
      <c r="A117" s="68">
        <v>5130</v>
      </c>
      <c r="B117" s="66" t="s">
        <v>350</v>
      </c>
      <c r="C117" s="69">
        <v>446459.71</v>
      </c>
      <c r="D117" s="156">
        <f t="shared" si="0"/>
        <v>0.50740049893164663</v>
      </c>
      <c r="E117" s="66"/>
    </row>
    <row r="118" spans="1:5" x14ac:dyDescent="0.2">
      <c r="A118" s="68">
        <v>5131</v>
      </c>
      <c r="B118" s="66" t="s">
        <v>351</v>
      </c>
      <c r="C118" s="69">
        <v>217900.11</v>
      </c>
      <c r="D118" s="156">
        <f t="shared" si="0"/>
        <v>0.24764300575131554</v>
      </c>
      <c r="E118" s="66"/>
    </row>
    <row r="119" spans="1:5" x14ac:dyDescent="0.2">
      <c r="A119" s="68">
        <v>5132</v>
      </c>
      <c r="B119" s="66" t="s">
        <v>352</v>
      </c>
      <c r="C119" s="69">
        <v>1400</v>
      </c>
      <c r="D119" s="156">
        <f t="shared" si="0"/>
        <v>1.5910969849985013E-3</v>
      </c>
      <c r="E119" s="66"/>
    </row>
    <row r="120" spans="1:5" x14ac:dyDescent="0.2">
      <c r="A120" s="68">
        <v>5133</v>
      </c>
      <c r="B120" s="66" t="s">
        <v>353</v>
      </c>
      <c r="C120" s="69">
        <v>65362.58</v>
      </c>
      <c r="D120" s="156">
        <f t="shared" si="0"/>
        <v>7.4284431406945239E-2</v>
      </c>
      <c r="E120" s="66"/>
    </row>
    <row r="121" spans="1:5" x14ac:dyDescent="0.2">
      <c r="A121" s="68">
        <v>5134</v>
      </c>
      <c r="B121" s="66" t="s">
        <v>354</v>
      </c>
      <c r="C121" s="69">
        <v>6510.54</v>
      </c>
      <c r="D121" s="156">
        <f t="shared" si="0"/>
        <v>7.3992146890801015E-3</v>
      </c>
      <c r="E121" s="66"/>
    </row>
    <row r="122" spans="1:5" x14ac:dyDescent="0.2">
      <c r="A122" s="68">
        <v>5135</v>
      </c>
      <c r="B122" s="66" t="s">
        <v>355</v>
      </c>
      <c r="C122" s="69">
        <v>19384.669999999998</v>
      </c>
      <c r="D122" s="156">
        <f t="shared" si="0"/>
        <v>2.2030635708707783E-2</v>
      </c>
      <c r="E122" s="66"/>
    </row>
    <row r="123" spans="1:5" x14ac:dyDescent="0.2">
      <c r="A123" s="68">
        <v>5136</v>
      </c>
      <c r="B123" s="66" t="s">
        <v>356</v>
      </c>
      <c r="C123" s="69">
        <v>2011.04</v>
      </c>
      <c r="D123" s="156">
        <f t="shared" si="0"/>
        <v>2.2855426290795612E-3</v>
      </c>
      <c r="E123" s="66"/>
    </row>
    <row r="124" spans="1:5" x14ac:dyDescent="0.2">
      <c r="A124" s="68">
        <v>5137</v>
      </c>
      <c r="B124" s="66" t="s">
        <v>357</v>
      </c>
      <c r="C124" s="69">
        <v>3075.96</v>
      </c>
      <c r="D124" s="156">
        <f t="shared" si="0"/>
        <v>3.4958219156971358E-3</v>
      </c>
      <c r="E124" s="66"/>
    </row>
    <row r="125" spans="1:5" x14ac:dyDescent="0.2">
      <c r="A125" s="68">
        <v>5138</v>
      </c>
      <c r="B125" s="66" t="s">
        <v>358</v>
      </c>
      <c r="C125" s="69">
        <v>0</v>
      </c>
      <c r="D125" s="156">
        <f t="shared" si="0"/>
        <v>0</v>
      </c>
      <c r="E125" s="66"/>
    </row>
    <row r="126" spans="1:5" x14ac:dyDescent="0.2">
      <c r="A126" s="68">
        <v>5139</v>
      </c>
      <c r="B126" s="66" t="s">
        <v>359</v>
      </c>
      <c r="C126" s="69">
        <v>130814.81</v>
      </c>
      <c r="D126" s="156">
        <f t="shared" si="0"/>
        <v>0.14867074984582271</v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156">
        <f t="shared" si="0"/>
        <v>0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156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156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156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156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156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156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156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156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156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156">
        <f t="shared" si="0"/>
        <v>0</v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156">
        <f t="shared" si="0"/>
        <v>0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156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156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156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156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156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156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156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156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156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156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156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156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156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156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156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156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156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156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156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156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156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156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156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156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156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156">
        <f t="shared" ref="D164:D216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156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156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156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156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156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156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156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156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156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156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156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156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156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156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156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156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156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156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156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156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156">
        <f t="shared" si="1"/>
        <v>0</v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156">
        <f t="shared" si="1"/>
        <v>0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156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156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156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156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156">
        <f t="shared" si="1"/>
        <v>0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156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156">
        <f t="shared" si="1"/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156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156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156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156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156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156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156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156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156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156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156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156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156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156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156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156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156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156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156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46826.01</v>
      </c>
      <c r="D213" s="156">
        <f t="shared" si="1"/>
        <v>5.3217659521792623E-2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156">
        <f t="shared" si="1"/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156">
        <f t="shared" si="1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156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2.5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2" t="str">
        <f>ESF!A1</f>
        <v>JUNTA MUNICIPAL DE AGUA POTABLE DE CORONEO, GTO. 2023</v>
      </c>
      <c r="B1" s="162"/>
      <c r="C1" s="162"/>
      <c r="D1" s="45" t="s">
        <v>0</v>
      </c>
      <c r="E1" s="46">
        <f>'Notas a los Edos Financieros'!D1</f>
        <v>2023</v>
      </c>
    </row>
    <row r="2" spans="1:5" ht="18.95" customHeight="1" x14ac:dyDescent="0.2">
      <c r="A2" s="162" t="s">
        <v>448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2" t="str">
        <f>ESF!A3</f>
        <v>CORRESPONDIENTE DEL 01 DE ENERO DEL 2023 AL 31 DE MARZO DEL 2023</v>
      </c>
      <c r="B3" s="162"/>
      <c r="C3" s="162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551958.5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832070.72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668970.96</v>
      </c>
    </row>
    <row r="15" spans="1:5" x14ac:dyDescent="0.2">
      <c r="A15" s="51">
        <v>3220</v>
      </c>
      <c r="B15" s="47" t="s">
        <v>455</v>
      </c>
      <c r="C15" s="52">
        <v>1789746.58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3"/>
  <sheetViews>
    <sheetView topLeftCell="A103" workbookViewId="0">
      <selection activeCell="C140" sqref="C140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2" t="str">
        <f>ESF!A1</f>
        <v>JUNTA MUNICIPAL DE AGUA POTABLE DE CORONEO, GTO. 2023</v>
      </c>
      <c r="B1" s="162"/>
      <c r="C1" s="162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2" t="s">
        <v>471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2" t="str">
        <f>ESF!A3</f>
        <v>CORRESPONDIENTE DEL 01 DE ENERO DEL 2023 AL 31 DE MARZO DEL 2023</v>
      </c>
      <c r="B3" s="162"/>
      <c r="C3" s="162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2023</v>
      </c>
      <c r="D7" s="123">
        <v>2022</v>
      </c>
    </row>
    <row r="8" spans="1:5" x14ac:dyDescent="0.2">
      <c r="A8" s="51">
        <v>1111</v>
      </c>
      <c r="B8" s="47" t="s">
        <v>474</v>
      </c>
      <c r="C8" s="52">
        <v>36286.01</v>
      </c>
      <c r="D8" s="52">
        <v>7719.13</v>
      </c>
    </row>
    <row r="9" spans="1:5" x14ac:dyDescent="0.2">
      <c r="A9" s="51">
        <v>1112</v>
      </c>
      <c r="B9" s="47" t="s">
        <v>475</v>
      </c>
      <c r="C9" s="52">
        <v>0</v>
      </c>
      <c r="D9" s="52">
        <v>0</v>
      </c>
    </row>
    <row r="10" spans="1:5" x14ac:dyDescent="0.2">
      <c r="A10" s="51">
        <v>1113</v>
      </c>
      <c r="B10" s="47" t="s">
        <v>476</v>
      </c>
      <c r="C10" s="52">
        <v>664476.77</v>
      </c>
      <c r="D10" s="52">
        <v>33254.379999999997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479</v>
      </c>
      <c r="C15" s="119">
        <f>SUM(C8:C14)</f>
        <v>700762.78</v>
      </c>
      <c r="D15" s="119">
        <f>SUM(D8:D14)</f>
        <v>40973.509999999995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19">
        <f>SUM(C21:C27)</f>
        <v>387260.94999999995</v>
      </c>
      <c r="D20" s="119">
        <f>SUM(D21:D27)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8033.04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379227.91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19">
        <f>SUM(C29:C36)</f>
        <v>1264093.79</v>
      </c>
      <c r="D28" s="119">
        <f>SUM(D29:D36)</f>
        <v>0</v>
      </c>
    </row>
    <row r="29" spans="1:4" x14ac:dyDescent="0.2">
      <c r="A29" s="51">
        <v>1241</v>
      </c>
      <c r="B29" s="47" t="s">
        <v>129</v>
      </c>
      <c r="C29" s="52">
        <v>347223.27</v>
      </c>
      <c r="D29" s="52">
        <v>0</v>
      </c>
    </row>
    <row r="30" spans="1:4" x14ac:dyDescent="0.2">
      <c r="A30" s="51">
        <v>1242</v>
      </c>
      <c r="B30" s="47" t="s">
        <v>130</v>
      </c>
      <c r="C30" s="52">
        <v>51329.45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215883.88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649657.18999999994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19">
        <f>SUM(C38:C42)</f>
        <v>190127.81</v>
      </c>
      <c r="D37" s="119">
        <f>SUM(D38:D42)</f>
        <v>0</v>
      </c>
    </row>
    <row r="38" spans="1:6" x14ac:dyDescent="0.2">
      <c r="A38" s="51">
        <v>1251</v>
      </c>
      <c r="B38" s="47" t="s">
        <v>141</v>
      </c>
      <c r="C38" s="52">
        <v>190127.81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483</v>
      </c>
      <c r="C43" s="119">
        <f>C20+C28+C37</f>
        <v>1841482.55</v>
      </c>
      <c r="D43" s="119">
        <f>D20+D28+D37</f>
        <v>0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3">
        <v>2023</v>
      </c>
      <c r="D46" s="123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19">
        <v>668970.96</v>
      </c>
      <c r="D47" s="119">
        <v>376472.33</v>
      </c>
      <c r="E47" s="138"/>
      <c r="F47"/>
    </row>
    <row r="48" spans="1:6" ht="9.9499999999999993" customHeight="1" x14ac:dyDescent="0.25">
      <c r="A48" s="51"/>
      <c r="B48" s="131" t="s">
        <v>486</v>
      </c>
      <c r="C48" s="119">
        <f>C49+C61+C89+C92</f>
        <v>46826.01</v>
      </c>
      <c r="D48" s="119">
        <f>D49+D61+D89+D92</f>
        <v>0</v>
      </c>
      <c r="E48" s="139"/>
      <c r="F48"/>
    </row>
    <row r="49" spans="1:6" ht="9.9499999999999993" customHeight="1" x14ac:dyDescent="0.25">
      <c r="A49" s="58">
        <v>5400</v>
      </c>
      <c r="B49" s="59" t="s">
        <v>398</v>
      </c>
      <c r="C49" s="119">
        <f>C50+C52+C54+C56+C58</f>
        <v>0</v>
      </c>
      <c r="D49" s="119">
        <f>D50+D52+D54+D56+D58</f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f>C51</f>
        <v>0</v>
      </c>
      <c r="D50" s="52">
        <f>D51</f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f>C53</f>
        <v>0</v>
      </c>
      <c r="D52" s="52">
        <f>D53</f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f>C55</f>
        <v>0</v>
      </c>
      <c r="D54" s="52">
        <f>D55</f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f>C57</f>
        <v>0</v>
      </c>
      <c r="D56" s="52">
        <f>D57</f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f>C59+C60</f>
        <v>0</v>
      </c>
      <c r="D58" s="52">
        <f>D59+D60</f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19">
        <f>C62+C71+C74+C80</f>
        <v>46826.01</v>
      </c>
      <c r="D61" s="119">
        <f>D62+D71+D74+D80</f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19">
        <f>SUM(C63:C70)</f>
        <v>0</v>
      </c>
      <c r="D62" s="119">
        <f>SUM(D63:D70)</f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19">
        <f>C72+C73</f>
        <v>0</v>
      </c>
      <c r="D71" s="119">
        <f>D72+D73</f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19">
        <f>SUM(C75:C79)</f>
        <v>0</v>
      </c>
      <c r="D74" s="119">
        <f>SUM(D75:D79)</f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19">
        <f>SUM(C81:C88)</f>
        <v>46826.01</v>
      </c>
      <c r="D80" s="119">
        <f>SUM(D81:D88)</f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46826.01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19">
        <f>C90</f>
        <v>0</v>
      </c>
      <c r="D89" s="119">
        <f>D90</f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19">
        <f>C91</f>
        <v>0</v>
      </c>
      <c r="D90" s="119">
        <f>D91</f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2" t="s">
        <v>493</v>
      </c>
      <c r="C92" s="119">
        <f>SUM(C93:C97)</f>
        <v>0</v>
      </c>
      <c r="D92" s="119">
        <f>SUM(D93:D97)</f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1" t="s">
        <v>499</v>
      </c>
      <c r="C98" s="119">
        <f>C99+C121</f>
        <v>0</v>
      </c>
      <c r="D98" s="119">
        <f>D99+D121</f>
        <v>0</v>
      </c>
      <c r="F98"/>
    </row>
    <row r="99" spans="1:6" ht="9.9499999999999993" customHeight="1" x14ac:dyDescent="0.2">
      <c r="A99" s="58">
        <v>4300</v>
      </c>
      <c r="B99" s="140" t="s">
        <v>42</v>
      </c>
      <c r="C99" s="119">
        <f>C100+C103+C109+C111+C113+C121</f>
        <v>0</v>
      </c>
      <c r="D99" s="119">
        <v>0</v>
      </c>
    </row>
    <row r="100" spans="1:6" ht="9.9499999999999993" customHeight="1" x14ac:dyDescent="0.2">
      <c r="A100" s="58">
        <v>4310</v>
      </c>
      <c r="B100" s="140" t="s">
        <v>312</v>
      </c>
      <c r="C100" s="119">
        <f>C101+C102</f>
        <v>0</v>
      </c>
      <c r="D100" s="119">
        <f>D101+D102</f>
        <v>0</v>
      </c>
    </row>
    <row r="101" spans="1:6" ht="9.9499999999999993" customHeight="1" x14ac:dyDescent="0.2">
      <c r="A101" s="51">
        <v>4311</v>
      </c>
      <c r="B101" s="141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1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0" t="s">
        <v>315</v>
      </c>
      <c r="C103" s="119">
        <f>SUM(C104:C108)</f>
        <v>0</v>
      </c>
      <c r="D103" s="119">
        <f>SUM(D104:D108)</f>
        <v>0</v>
      </c>
    </row>
    <row r="104" spans="1:6" ht="9.9499999999999993" customHeight="1" x14ac:dyDescent="0.2">
      <c r="A104" s="51">
        <v>4321</v>
      </c>
      <c r="B104" s="141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1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1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1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1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0" t="s">
        <v>321</v>
      </c>
      <c r="C109" s="119">
        <f>C110</f>
        <v>0</v>
      </c>
      <c r="D109" s="119">
        <f>D110</f>
        <v>0</v>
      </c>
    </row>
    <row r="110" spans="1:6" ht="9.9499999999999993" customHeight="1" x14ac:dyDescent="0.2">
      <c r="A110" s="51">
        <v>4331</v>
      </c>
      <c r="B110" s="141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0" t="s">
        <v>322</v>
      </c>
      <c r="C111" s="119">
        <f>C112</f>
        <v>0</v>
      </c>
      <c r="D111" s="119">
        <f>D112</f>
        <v>0</v>
      </c>
    </row>
    <row r="112" spans="1:6" ht="9.9499999999999993" customHeight="1" x14ac:dyDescent="0.2">
      <c r="A112" s="51">
        <v>4341</v>
      </c>
      <c r="B112" s="141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0" t="s">
        <v>323</v>
      </c>
      <c r="C113" s="119">
        <f>SUM(C114:C120)</f>
        <v>0</v>
      </c>
      <c r="D113" s="119">
        <f>SUM(D114:D120)</f>
        <v>0</v>
      </c>
    </row>
    <row r="114" spans="1:6" ht="9.9499999999999993" customHeight="1" x14ac:dyDescent="0.2">
      <c r="A114" s="51">
        <v>4392</v>
      </c>
      <c r="B114" s="141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1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1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1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1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1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1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2" t="s">
        <v>500</v>
      </c>
      <c r="C121" s="119">
        <f>SUM(C122:C130)</f>
        <v>0</v>
      </c>
      <c r="D121" s="119">
        <f>SUM(D122:D130)</f>
        <v>0</v>
      </c>
      <c r="F121"/>
    </row>
    <row r="122" spans="1:6" customFormat="1" ht="9.9499999999999993" customHeight="1" x14ac:dyDescent="0.25">
      <c r="A122" s="51">
        <v>1124</v>
      </c>
      <c r="B122" s="130" t="s">
        <v>501</v>
      </c>
      <c r="C122" s="52">
        <v>0</v>
      </c>
      <c r="D122" s="52">
        <v>0</v>
      </c>
      <c r="E122" s="47"/>
    </row>
    <row r="123" spans="1:6" ht="9.9499999999999993" customHeight="1" x14ac:dyDescent="0.25">
      <c r="A123" s="51">
        <v>1124</v>
      </c>
      <c r="B123" s="130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0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0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0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0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0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0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0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1"/>
      <c r="B131" s="133" t="s">
        <v>510</v>
      </c>
      <c r="C131" s="119">
        <f>C47+C48-C98</f>
        <v>715796.97</v>
      </c>
      <c r="D131" s="119">
        <f>D47+D48-D98</f>
        <v>376472.33</v>
      </c>
      <c r="F131"/>
    </row>
    <row r="132" spans="1:6" ht="9.9499999999999993" customHeight="1" x14ac:dyDescent="0.25">
      <c r="F132"/>
    </row>
    <row r="133" spans="1:6" ht="9.9499999999999993" customHeight="1" x14ac:dyDescent="0.25">
      <c r="B133" s="38" t="s">
        <v>63</v>
      </c>
      <c r="F13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870C7C-E798-4346-B0D4-E43EAD6F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revision/>
  <dcterms:created xsi:type="dcterms:W3CDTF">2012-12-11T20:36:24Z</dcterms:created>
  <dcterms:modified xsi:type="dcterms:W3CDTF">2023-04-24T03:30:58Z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