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5600" windowHeight="8250" tabRatio="885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CFG!$A$3:$H$40</definedName>
    <definedName name="_xlnm._FilterDatabase" localSheetId="0" hidden="1">COG!$A$3:$H$76</definedName>
  </definedNames>
  <calcPr calcId="145621"/>
</workbook>
</file>

<file path=xl/calcChain.xml><?xml version="1.0" encoding="utf-8"?>
<calcChain xmlns="http://schemas.openxmlformats.org/spreadsheetml/2006/main">
  <c r="H27" i="4" l="1"/>
  <c r="G27" i="4"/>
  <c r="F27" i="4"/>
  <c r="E27" i="4"/>
  <c r="D27" i="4"/>
  <c r="C27" i="4"/>
  <c r="H49" i="4"/>
  <c r="G49" i="4"/>
  <c r="F49" i="4"/>
  <c r="E49" i="4"/>
  <c r="D49" i="4"/>
  <c r="C49" i="4"/>
  <c r="H42" i="5" l="1"/>
  <c r="G42" i="5"/>
  <c r="F42" i="5"/>
  <c r="E42" i="5"/>
  <c r="D42" i="5"/>
  <c r="H5" i="6"/>
  <c r="G5" i="6"/>
  <c r="F5" i="6"/>
  <c r="E5" i="6"/>
  <c r="D5" i="6"/>
  <c r="H13" i="6"/>
  <c r="G13" i="6"/>
  <c r="F13" i="6"/>
  <c r="E13" i="6"/>
  <c r="D13" i="6"/>
  <c r="H23" i="6"/>
  <c r="G23" i="6"/>
  <c r="F23" i="6"/>
  <c r="E23" i="6"/>
  <c r="D23" i="6"/>
  <c r="H33" i="6"/>
  <c r="G33" i="6"/>
  <c r="F33" i="6"/>
  <c r="E33" i="6"/>
  <c r="D33" i="6"/>
  <c r="H43" i="6"/>
  <c r="G43" i="6"/>
  <c r="F43" i="6"/>
  <c r="E43" i="6"/>
  <c r="D43" i="6"/>
  <c r="H53" i="6"/>
  <c r="G53" i="6"/>
  <c r="F53" i="6"/>
  <c r="E53" i="6"/>
  <c r="D53" i="6"/>
  <c r="H57" i="6"/>
  <c r="G57" i="6"/>
  <c r="F57" i="6"/>
  <c r="E57" i="6"/>
  <c r="D57" i="6"/>
  <c r="H65" i="6"/>
  <c r="G65" i="6"/>
  <c r="F65" i="6"/>
  <c r="E65" i="6"/>
  <c r="D65" i="6"/>
  <c r="H69" i="6"/>
  <c r="G69" i="6"/>
  <c r="G77" i="6" s="1"/>
  <c r="F69" i="6"/>
  <c r="E69" i="6"/>
  <c r="D69" i="6"/>
  <c r="C69" i="6"/>
  <c r="C65" i="6"/>
  <c r="C57" i="6"/>
  <c r="C53" i="6"/>
  <c r="C43" i="6"/>
  <c r="C33" i="6"/>
  <c r="C23" i="6"/>
  <c r="C13" i="6"/>
  <c r="C5" i="6"/>
  <c r="H16" i="8"/>
  <c r="G16" i="8"/>
  <c r="F16" i="8"/>
  <c r="E16" i="8"/>
  <c r="D16" i="8"/>
  <c r="C16" i="8"/>
  <c r="E77" i="6"/>
  <c r="F77" i="6"/>
  <c r="D77" i="6"/>
  <c r="H77" i="6"/>
  <c r="C77" i="6"/>
  <c r="C42" i="5" l="1"/>
</calcChain>
</file>

<file path=xl/sharedStrings.xml><?xml version="1.0" encoding="utf-8"?>
<sst xmlns="http://schemas.openxmlformats.org/spreadsheetml/2006/main" count="200" uniqueCount="139">
  <si>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</si>
  <si>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</si>
  <si>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</si>
  <si>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</si>
  <si>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</si>
  <si>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</si>
  <si>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</si>
  <si>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</si>
  <si>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</si>
  <si>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</si>
  <si>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</si>
  <si>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Órganos Autónomos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</si>
  <si>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</si>
  <si>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</si>
  <si>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</si>
  <si>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</si>
  <si>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</si>
  <si>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</si>
  <si>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</si>
  <si>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</si>
  <si>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</si>
  <si>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</si>
  <si>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</si>
  <si>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</si>
  <si>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</si>
  <si>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</si>
  <si>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</si>
  <si>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</si>
  <si>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</si>
  <si>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</si>
  <si>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</si>
  <si>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</si>
  <si>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</si>
  <si>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</si>
  <si>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Paraestatales Finanacieras No Monetarias con Participacion Estatal Mayoritaria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</si>
  <si>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</si>
  <si>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</si>
  <si>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</si>
  <si>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</si>
  <si>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</si>
  <si>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</si>
  <si>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</si>
  <si>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</si>
  <si>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Coordinación de la Politica de Gobierno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</si>
  <si>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</si>
  <si>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</si>
  <si>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</si>
  <si>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</si>
  <si>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</si>
  <si>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</si>
  <si>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</si>
  <si>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</si>
  <si>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</si>
  <si>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</si>
  <si>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</si>
  <si>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</si>
  <si>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</si>
  <si>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</si>
  <si>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</si>
  <si>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</si>
  <si>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</si>
  <si>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</si>
  <si>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</si>
  <si>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</si>
  <si>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</si>
  <si>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</si>
  <si>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</si>
  <si>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</si>
  <si>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</si>
  <si>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</si>
  <si>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</si>
  <si>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</si>
  <si>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</si>
  <si>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</si>
  <si>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</si>
  <si>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</si>
  <si>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</si>
  <si>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</si>
  <si>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</si>
  <si>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</si>
  <si>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</si>
  <si>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</si>
  <si>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</si>
  <si>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</si>
  <si>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</si>
  <si>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</si>
  <si>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</si>
  <si>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</si>
  <si>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</si>
  <si>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</si>
  <si>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</si>
  <si>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</si>
  <si>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</si>
  <si>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</si>
  <si>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</si>
  <si>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</si>
  <si>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</si>
  <si>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</si>
  <si>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</si>
  <si>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</si>
  <si>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</si>
  <si>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</si>
  <si>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</si>
  <si>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</si>
  <si>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</si>
  <si>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</si>
  <si>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</si>
  <si>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</si>
  <si>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</si>
  <si>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</si>
  <si>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</si>
  <si>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</si>
  <si>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</si>
  <si>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</si>
  <si>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</si>
  <si>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</si>
  <si>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</si>
  <si>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</si>
  <si>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</si>
  <si>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</si>
  <si>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</si>
  <si>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</si>
  <si>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</si>
  <si>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</si>
  <si>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</si>
  <si>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</si>
  <si>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</si>
  <si>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</si>
  <si>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JUNTA MUNICIPAL DE AGUA POTABLE DE CORONEO, GTO.
ESTADO ANALÍTICO DEL EJERCICIO DEL PRESUPUESTO DE EGRESOS POR OBJETO DEL GASTO (CAPÍTULO Y CONCEPTO)
 AL 31 DE DICIEMBRE DEL 2019</t>
  </si>
  <si>
    <t>JUNTA MUNICIPAL DE AGUA POTABLE DE CORONEO, GTO.
ESTADO ANALÍTICO DEL EJERCICIO DEL PRESUPUESTO DE EGRESOS 
CLASIFICACIÓN ECONÓMICA (POR TIPO DE GASTO)
 DEL 1 DE ENERO DEL 2019 AL 31 DE DICIEMBRE DEL 2019</t>
  </si>
  <si>
    <t>JUNTA MUNICIPAL DE AGUA POTABLE DE CORONEO, GTO.
ESTADO ANALÍTICO DEL EJERCICIO DEL PRESUPUESTO DE EGRESOS 
CLASIFICACIÓN FUNCIONAL (FINALIDAD Y FUNCIÓN)
 DEL 01 DE ENERO DEL 2019 AL 31 DE DICIEMBRE DEL 2019</t>
  </si>
  <si>
    <t>SECTOR PARAESTATAL DEL GOBIERNO MUNICIPAL DE JUNTA MUNICIPAL DE AGUA POTABLE DE CORONEO, GTO.
ESTADO ANALÍTICO DEL EJERCICIO DEL PRESUPUESTO DE EGRESOS 
CLASIFICACIÓN ADMINISTRATIVA
DEL 1 DE ENERO DEL 2019 AL 31 DE DICIEMBRE DEL 2019</t>
  </si>
  <si>
    <t>GOBIERNO MUNICIPAL DE JUNTA MUNICIPAL DE AGUA POTABLE DE CORONEO, GTO.
ESTADO ANALÍTICO DEL EJERCICIO DEL PRESUPUESTO DE EGRESOS 
CLASIFICACIÓN ADMINISTRATIVA
DEL 1 DE ENERO DEL 2019 AL 31 DE DICIEMBRE DEL 2019</t>
  </si>
  <si>
    <t>03101 Contabilidad</t>
  </si>
  <si>
    <t>03102 Direccion</t>
  </si>
  <si>
    <t>03201 Cultura para el uso eficiente del agua</t>
  </si>
  <si>
    <t>03202 Infraestructura y equipamiento para la d</t>
  </si>
  <si>
    <t>JUNTA MUNICIPAL DE AGUA POTABLE DE CORONEO, GTO.
ESTADO ANALÍTICO DEL EJERCICIO DEL PRESUPUESTO DE EGRESOS 
CLASIFICACIÓN ADMINISTRATIVA
DEL 1 DE ENERO DEL 2019 AL 31 DE DICIEMBRE DEL 2019</t>
  </si>
  <si>
    <t>"Bajo protesta de decir verdad declaramos que los Estados Financieros y sus notas, son razonablemente correctos y son responsabilidad del emisor"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</si>
</sst>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</cellStyleXfs>
  <cellXfs count="65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2" fillId="0" borderId="1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0" fontId="2" fillId="0" borderId="2" xfId="0" applyFont="1" applyFill="1" applyBorder="1" applyProtection="1">
      <protection locked="0"/>
    </xf>
    <xf numFmtId="4" fontId="5" fillId="2" borderId="3" xfId="9" applyNumberFormat="1" applyFont="1" applyFill="1" applyBorder="1" applyAlignment="1">
      <alignment horizontal="center" vertical="center" wrapText="1"/>
    </xf>
    <xf numFmtId="0" fontId="5" fillId="2" borderId="3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0" fontId="2" fillId="0" borderId="4" xfId="0" applyFont="1" applyFill="1" applyBorder="1" applyAlignment="1" applyProtection="1">
      <alignment horizontal="left"/>
    </xf>
    <xf numFmtId="0" fontId="5" fillId="0" borderId="4" xfId="0" applyFont="1" applyFill="1" applyBorder="1" applyAlignment="1" applyProtection="1">
      <alignment horizontal="left"/>
      <protection locked="0"/>
    </xf>
    <xf numFmtId="4" fontId="2" fillId="0" borderId="5" xfId="0" applyNumberFormat="1" applyFont="1" applyFill="1" applyBorder="1" applyProtection="1">
      <protection locked="0"/>
    </xf>
    <xf numFmtId="4" fontId="2" fillId="0" borderId="6" xfId="0" applyNumberFormat="1" applyFont="1" applyFill="1" applyBorder="1" applyProtection="1">
      <protection locked="0"/>
    </xf>
    <xf numFmtId="4" fontId="2" fillId="0" borderId="7" xfId="0" applyNumberFormat="1" applyFont="1" applyFill="1" applyBorder="1" applyProtection="1">
      <protection locked="0"/>
    </xf>
    <xf numFmtId="4" fontId="5" fillId="0" borderId="7" xfId="0" applyNumberFormat="1" applyFont="1" applyFill="1" applyBorder="1" applyProtection="1">
      <protection locked="0"/>
    </xf>
    <xf numFmtId="0" fontId="2" fillId="0" borderId="0" xfId="0" applyFont="1" applyBorder="1" applyProtection="1"/>
    <xf numFmtId="0" fontId="2" fillId="0" borderId="4" xfId="0" applyFont="1" applyBorder="1" applyProtection="1"/>
    <xf numFmtId="0" fontId="5" fillId="0" borderId="2" xfId="0" applyFont="1" applyFill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8" xfId="0" applyFont="1" applyFill="1" applyBorder="1" applyProtection="1">
      <protection locked="0"/>
    </xf>
    <xf numFmtId="4" fontId="5" fillId="0" borderId="3" xfId="0" applyNumberFormat="1" applyFont="1" applyFill="1" applyBorder="1" applyProtection="1">
      <protection locked="0"/>
    </xf>
    <xf numFmtId="0" fontId="2" fillId="0" borderId="9" xfId="9" applyFont="1" applyFill="1" applyBorder="1" applyAlignment="1">
      <alignment horizontal="center" vertical="center"/>
    </xf>
    <xf numFmtId="0" fontId="2" fillId="0" borderId="10" xfId="0" applyFont="1" applyFill="1" applyBorder="1" applyProtection="1">
      <protection locked="0"/>
    </xf>
    <xf numFmtId="0" fontId="0" fillId="0" borderId="11" xfId="0" applyBorder="1" applyProtection="1">
      <protection locked="0"/>
    </xf>
    <xf numFmtId="0" fontId="5" fillId="0" borderId="0" xfId="9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4" fontId="0" fillId="0" borderId="5" xfId="0" applyNumberFormat="1" applyBorder="1" applyProtection="1">
      <protection locked="0"/>
    </xf>
    <xf numFmtId="4" fontId="0" fillId="0" borderId="6" xfId="0" applyNumberFormat="1" applyBorder="1" applyProtection="1">
      <protection locked="0"/>
    </xf>
    <xf numFmtId="4" fontId="0" fillId="0" borderId="7" xfId="0" applyNumberFormat="1" applyBorder="1" applyProtection="1">
      <protection locked="0"/>
    </xf>
    <xf numFmtId="4" fontId="2" fillId="0" borderId="5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wrapText="1"/>
    </xf>
    <xf numFmtId="0" fontId="5" fillId="0" borderId="11" xfId="0" applyFont="1" applyFill="1" applyBorder="1" applyProtection="1">
      <protection locked="0"/>
    </xf>
    <xf numFmtId="0" fontId="5" fillId="0" borderId="14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4" fontId="2" fillId="0" borderId="6" xfId="0" applyNumberFormat="1" applyFont="1" applyBorder="1" applyProtection="1">
      <protection locked="0"/>
    </xf>
    <xf numFmtId="0" fontId="2" fillId="0" borderId="0" xfId="8" applyFont="1" applyFill="1" applyBorder="1" applyProtection="1">
      <protection locked="0"/>
    </xf>
    <xf numFmtId="0" fontId="5" fillId="2" borderId="11" xfId="9" applyFont="1" applyFill="1" applyBorder="1" applyAlignment="1" applyProtection="1">
      <alignment horizontal="center" vertical="center" wrapText="1"/>
      <protection locked="0"/>
    </xf>
    <xf numFmtId="0" fontId="5" fillId="2" borderId="14" xfId="9" applyFont="1" applyFill="1" applyBorder="1" applyAlignment="1" applyProtection="1">
      <alignment horizontal="center" vertical="center" wrapText="1"/>
      <protection locked="0"/>
    </xf>
    <xf numFmtId="0" fontId="5" fillId="2" borderId="15" xfId="9" applyFont="1" applyFill="1" applyBorder="1" applyAlignment="1" applyProtection="1">
      <alignment horizontal="center" vertical="center" wrapText="1"/>
      <protection locked="0"/>
    </xf>
    <xf numFmtId="4" fontId="5" fillId="2" borderId="5" xfId="9" applyNumberFormat="1" applyFont="1" applyFill="1" applyBorder="1" applyAlignment="1">
      <alignment horizontal="center" vertical="center" wrapText="1"/>
    </xf>
    <xf numFmtId="4" fontId="5" fillId="2" borderId="7" xfId="9" applyNumberFormat="1" applyFont="1" applyFill="1" applyBorder="1" applyAlignment="1">
      <alignment horizontal="center" vertical="center" wrapText="1"/>
    </xf>
    <xf numFmtId="0" fontId="5" fillId="2" borderId="12" xfId="9" applyFont="1" applyFill="1" applyBorder="1" applyAlignment="1">
      <alignment horizontal="center" vertical="center"/>
    </xf>
    <xf numFmtId="0" fontId="5" fillId="2" borderId="9" xfId="9" applyFont="1" applyFill="1" applyBorder="1" applyAlignment="1">
      <alignment horizontal="center" vertical="center"/>
    </xf>
    <xf numFmtId="0" fontId="5" fillId="2" borderId="1" xfId="9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2" borderId="2" xfId="9" applyFont="1" applyFill="1" applyBorder="1" applyAlignment="1">
      <alignment horizontal="center" vertical="center"/>
    </xf>
    <xf numFmtId="0" fontId="5" fillId="2" borderId="10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showGridLines="0" tabSelected="1" topLeftCell="A73" workbookViewId="0">
      <selection activeCell="B79" sqref="B79"/>
    </sheetView>
  </sheetViews>
  <sheetFormatPr baseColWidth="10" defaultRowHeight="11.25" x14ac:dyDescent="0.2"/>
  <cols>
    <col min="1" max="1" width="5.83203125" style="1" customWidth="1"/>
    <col min="2" max="2" width="62.83203125" style="1" customWidth="1"/>
    <col min="3" max="3" width="18.33203125" style="1" customWidth="1"/>
    <col min="4" max="4" width="19.83203125" style="1" customWidth="1"/>
    <col min="5" max="8" width="18.33203125" style="1" customWidth="1"/>
    <col min="9" max="16384" width="12" style="1"/>
  </cols>
  <sheetData>
    <row r="1" spans="1:8" ht="50.1" customHeight="1" x14ac:dyDescent="0.2">
      <c r="A1" s="54" t="s">
        <v>128</v>
      </c>
      <c r="B1" s="55"/>
      <c r="C1" s="55"/>
      <c r="D1" s="55"/>
      <c r="E1" s="55"/>
      <c r="F1" s="55"/>
      <c r="G1" s="55"/>
      <c r="H1" s="56"/>
    </row>
    <row r="2" spans="1:8" x14ac:dyDescent="0.2">
      <c r="A2" s="59" t="s">
        <v>54</v>
      </c>
      <c r="B2" s="60"/>
      <c r="C2" s="54" t="s">
        <v>60</v>
      </c>
      <c r="D2" s="55"/>
      <c r="E2" s="55"/>
      <c r="F2" s="55"/>
      <c r="G2" s="56"/>
      <c r="H2" s="57" t="s">
        <v>59</v>
      </c>
    </row>
    <row r="3" spans="1:8" ht="24.95" customHeight="1" x14ac:dyDescent="0.2">
      <c r="A3" s="61"/>
      <c r="B3" s="62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8"/>
    </row>
    <row r="4" spans="1:8" x14ac:dyDescent="0.2">
      <c r="A4" s="63"/>
      <c r="B4" s="64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50" t="s">
        <v>61</v>
      </c>
      <c r="B5" s="7"/>
      <c r="C5" s="14">
        <f t="shared" ref="C5:H5" si="0">SUM(C6:C12)</f>
        <v>1397735.44</v>
      </c>
      <c r="D5" s="14">
        <f t="shared" si="0"/>
        <v>-136566.04999999999</v>
      </c>
      <c r="E5" s="14">
        <f t="shared" si="0"/>
        <v>1261169.3899999999</v>
      </c>
      <c r="F5" s="14">
        <f t="shared" si="0"/>
        <v>1024795.17</v>
      </c>
      <c r="G5" s="14">
        <f t="shared" si="0"/>
        <v>1024795.17</v>
      </c>
      <c r="H5" s="14">
        <f t="shared" si="0"/>
        <v>236374.21999999997</v>
      </c>
    </row>
    <row r="6" spans="1:8" x14ac:dyDescent="0.2">
      <c r="A6" s="5"/>
      <c r="B6" s="11" t="s">
        <v>70</v>
      </c>
      <c r="C6" s="15">
        <v>743433.34</v>
      </c>
      <c r="D6" s="15">
        <v>1371.62</v>
      </c>
      <c r="E6" s="15">
        <v>744804.96</v>
      </c>
      <c r="F6" s="15">
        <v>690055.8</v>
      </c>
      <c r="G6" s="15">
        <v>690055.8</v>
      </c>
      <c r="H6" s="15">
        <v>54749.16</v>
      </c>
    </row>
    <row r="7" spans="1:8" x14ac:dyDescent="0.2">
      <c r="A7" s="5"/>
      <c r="B7" s="11" t="s">
        <v>71</v>
      </c>
      <c r="C7" s="15">
        <v>131872</v>
      </c>
      <c r="D7" s="15">
        <v>30660.240000000002</v>
      </c>
      <c r="E7" s="15">
        <v>162532.24</v>
      </c>
      <c r="F7" s="15">
        <v>160411.97</v>
      </c>
      <c r="G7" s="15">
        <v>160411.97</v>
      </c>
      <c r="H7" s="15">
        <v>2120.27</v>
      </c>
    </row>
    <row r="8" spans="1:8" x14ac:dyDescent="0.2">
      <c r="A8" s="5"/>
      <c r="B8" s="11" t="s">
        <v>72</v>
      </c>
      <c r="C8" s="15">
        <v>104520.65</v>
      </c>
      <c r="D8" s="15">
        <v>1402.09</v>
      </c>
      <c r="E8" s="15">
        <v>105922.74</v>
      </c>
      <c r="F8" s="15">
        <v>95367</v>
      </c>
      <c r="G8" s="15">
        <v>95367</v>
      </c>
      <c r="H8" s="15">
        <v>10555.74</v>
      </c>
    </row>
    <row r="9" spans="1:8" x14ac:dyDescent="0.2">
      <c r="A9" s="5"/>
      <c r="B9" s="11" t="s">
        <v>35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</row>
    <row r="10" spans="1:8" x14ac:dyDescent="0.2">
      <c r="A10" s="5"/>
      <c r="B10" s="11" t="s">
        <v>73</v>
      </c>
      <c r="C10" s="15">
        <v>417909.45</v>
      </c>
      <c r="D10" s="15">
        <v>-170000</v>
      </c>
      <c r="E10" s="15">
        <v>247909.45</v>
      </c>
      <c r="F10" s="15">
        <v>78960.399999999994</v>
      </c>
      <c r="G10" s="15">
        <v>78960.399999999994</v>
      </c>
      <c r="H10" s="15">
        <v>168949.05</v>
      </c>
    </row>
    <row r="11" spans="1:8" x14ac:dyDescent="0.2">
      <c r="A11" s="5"/>
      <c r="B11" s="11" t="s">
        <v>36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</row>
    <row r="12" spans="1:8" x14ac:dyDescent="0.2">
      <c r="A12" s="5"/>
      <c r="B12" s="11" t="s">
        <v>74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</row>
    <row r="13" spans="1:8" x14ac:dyDescent="0.2">
      <c r="A13" s="50" t="s">
        <v>62</v>
      </c>
      <c r="B13" s="7"/>
      <c r="C13" s="15">
        <f t="shared" ref="C13:H13" si="1">SUM(C14:C22)</f>
        <v>466835.9</v>
      </c>
      <c r="D13" s="15">
        <f t="shared" si="1"/>
        <v>2060.0100000000002</v>
      </c>
      <c r="E13" s="15">
        <f t="shared" si="1"/>
        <v>468895.91000000003</v>
      </c>
      <c r="F13" s="15">
        <f t="shared" si="1"/>
        <v>163777.57999999999</v>
      </c>
      <c r="G13" s="15">
        <f t="shared" si="1"/>
        <v>163777.57999999999</v>
      </c>
      <c r="H13" s="15">
        <f t="shared" si="1"/>
        <v>305118.33</v>
      </c>
    </row>
    <row r="14" spans="1:8" x14ac:dyDescent="0.2">
      <c r="A14" s="5"/>
      <c r="B14" s="11" t="s">
        <v>75</v>
      </c>
      <c r="C14" s="15">
        <v>67943.61</v>
      </c>
      <c r="D14" s="15">
        <v>0</v>
      </c>
      <c r="E14" s="15">
        <v>67943.61</v>
      </c>
      <c r="F14" s="15">
        <v>43997.32</v>
      </c>
      <c r="G14" s="15">
        <v>43997.32</v>
      </c>
      <c r="H14" s="15">
        <v>23946.29</v>
      </c>
    </row>
    <row r="15" spans="1:8" x14ac:dyDescent="0.2">
      <c r="A15" s="5"/>
      <c r="B15" s="11" t="s">
        <v>76</v>
      </c>
      <c r="C15" s="15">
        <v>24001.66</v>
      </c>
      <c r="D15" s="15">
        <v>0</v>
      </c>
      <c r="E15" s="15">
        <v>24001.66</v>
      </c>
      <c r="F15" s="15">
        <v>11444.44</v>
      </c>
      <c r="G15" s="15">
        <v>11444.44</v>
      </c>
      <c r="H15" s="15">
        <v>12557.22</v>
      </c>
    </row>
    <row r="16" spans="1:8" x14ac:dyDescent="0.2">
      <c r="A16" s="5"/>
      <c r="B16" s="11" t="s">
        <v>77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</row>
    <row r="17" spans="1:8" x14ac:dyDescent="0.2">
      <c r="A17" s="5"/>
      <c r="B17" s="11" t="s">
        <v>78</v>
      </c>
      <c r="C17" s="15">
        <v>252179.20000000001</v>
      </c>
      <c r="D17" s="15">
        <v>0</v>
      </c>
      <c r="E17" s="15">
        <v>252179.20000000001</v>
      </c>
      <c r="F17" s="15">
        <v>42975.83</v>
      </c>
      <c r="G17" s="15">
        <v>42975.83</v>
      </c>
      <c r="H17" s="15">
        <v>209203.37</v>
      </c>
    </row>
    <row r="18" spans="1:8" x14ac:dyDescent="0.2">
      <c r="A18" s="5"/>
      <c r="B18" s="11" t="s">
        <v>79</v>
      </c>
      <c r="C18" s="15">
        <v>22728.95</v>
      </c>
      <c r="D18" s="15">
        <v>0</v>
      </c>
      <c r="E18" s="15">
        <v>22728.95</v>
      </c>
      <c r="F18" s="15">
        <v>12750</v>
      </c>
      <c r="G18" s="15">
        <v>12750</v>
      </c>
      <c r="H18" s="15">
        <v>9978.9500000000007</v>
      </c>
    </row>
    <row r="19" spans="1:8" x14ac:dyDescent="0.2">
      <c r="A19" s="5"/>
      <c r="B19" s="11" t="s">
        <v>80</v>
      </c>
      <c r="C19" s="15">
        <v>66160.639999999999</v>
      </c>
      <c r="D19" s="15">
        <v>0</v>
      </c>
      <c r="E19" s="15">
        <v>66160.639999999999</v>
      </c>
      <c r="F19" s="15">
        <v>44893.54</v>
      </c>
      <c r="G19" s="15">
        <v>44893.54</v>
      </c>
      <c r="H19" s="15">
        <v>21267.1</v>
      </c>
    </row>
    <row r="20" spans="1:8" x14ac:dyDescent="0.2">
      <c r="A20" s="5"/>
      <c r="B20" s="11" t="s">
        <v>81</v>
      </c>
      <c r="C20" s="15">
        <v>3121.04</v>
      </c>
      <c r="D20" s="15">
        <v>2060.0100000000002</v>
      </c>
      <c r="E20" s="15">
        <v>5181.05</v>
      </c>
      <c r="F20" s="15">
        <v>5181.05</v>
      </c>
      <c r="G20" s="15">
        <v>5181.05</v>
      </c>
      <c r="H20" s="15">
        <v>0</v>
      </c>
    </row>
    <row r="21" spans="1:8" x14ac:dyDescent="0.2">
      <c r="A21" s="5"/>
      <c r="B21" s="11" t="s">
        <v>82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</row>
    <row r="22" spans="1:8" x14ac:dyDescent="0.2">
      <c r="A22" s="5"/>
      <c r="B22" s="11" t="s">
        <v>83</v>
      </c>
      <c r="C22" s="15">
        <v>30700.799999999999</v>
      </c>
      <c r="D22" s="15">
        <v>0</v>
      </c>
      <c r="E22" s="15">
        <v>30700.799999999999</v>
      </c>
      <c r="F22" s="15">
        <v>2535.4</v>
      </c>
      <c r="G22" s="15">
        <v>2535.4</v>
      </c>
      <c r="H22" s="15">
        <v>28165.4</v>
      </c>
    </row>
    <row r="23" spans="1:8" x14ac:dyDescent="0.2">
      <c r="A23" s="50" t="s">
        <v>63</v>
      </c>
      <c r="B23" s="7"/>
      <c r="C23" s="15">
        <f t="shared" ref="C23:H23" si="2">SUM(C24:C32)</f>
        <v>1554388.81</v>
      </c>
      <c r="D23" s="15">
        <f t="shared" si="2"/>
        <v>134506.04</v>
      </c>
      <c r="E23" s="15">
        <f t="shared" si="2"/>
        <v>1688894.8499999996</v>
      </c>
      <c r="F23" s="15">
        <f t="shared" si="2"/>
        <v>1200735.9099999999</v>
      </c>
      <c r="G23" s="15">
        <f t="shared" si="2"/>
        <v>1167376.55</v>
      </c>
      <c r="H23" s="15">
        <f t="shared" si="2"/>
        <v>488158.94</v>
      </c>
    </row>
    <row r="24" spans="1:8" x14ac:dyDescent="0.2">
      <c r="A24" s="5"/>
      <c r="B24" s="11" t="s">
        <v>84</v>
      </c>
      <c r="C24" s="15">
        <v>651468.68000000005</v>
      </c>
      <c r="D24" s="15">
        <v>150158.97</v>
      </c>
      <c r="E24" s="15">
        <v>801627.65</v>
      </c>
      <c r="F24" s="15">
        <v>792084.34</v>
      </c>
      <c r="G24" s="15">
        <v>792084.34</v>
      </c>
      <c r="H24" s="15">
        <v>9543.31</v>
      </c>
    </row>
    <row r="25" spans="1:8" x14ac:dyDescent="0.2">
      <c r="A25" s="5"/>
      <c r="B25" s="11" t="s">
        <v>85</v>
      </c>
      <c r="C25" s="15">
        <v>1.04</v>
      </c>
      <c r="D25" s="15">
        <v>0</v>
      </c>
      <c r="E25" s="15">
        <v>1.04</v>
      </c>
      <c r="F25" s="15">
        <v>0</v>
      </c>
      <c r="G25" s="15">
        <v>0</v>
      </c>
      <c r="H25" s="15">
        <v>1.04</v>
      </c>
    </row>
    <row r="26" spans="1:8" x14ac:dyDescent="0.2">
      <c r="A26" s="5"/>
      <c r="B26" s="11" t="s">
        <v>86</v>
      </c>
      <c r="C26" s="15">
        <v>8455.2000000000007</v>
      </c>
      <c r="D26" s="15">
        <v>0</v>
      </c>
      <c r="E26" s="15">
        <v>8455.2000000000007</v>
      </c>
      <c r="F26" s="15">
        <v>0</v>
      </c>
      <c r="G26" s="15">
        <v>0</v>
      </c>
      <c r="H26" s="15">
        <v>8455.2000000000007</v>
      </c>
    </row>
    <row r="27" spans="1:8" x14ac:dyDescent="0.2">
      <c r="A27" s="5"/>
      <c r="B27" s="11" t="s">
        <v>87</v>
      </c>
      <c r="C27" s="15">
        <v>38488.32</v>
      </c>
      <c r="D27" s="15">
        <v>-10000</v>
      </c>
      <c r="E27" s="15">
        <v>28488.32</v>
      </c>
      <c r="F27" s="15">
        <v>5880</v>
      </c>
      <c r="G27" s="15">
        <v>5880</v>
      </c>
      <c r="H27" s="15">
        <v>22608.32</v>
      </c>
    </row>
    <row r="28" spans="1:8" x14ac:dyDescent="0.2">
      <c r="A28" s="5"/>
      <c r="B28" s="11" t="s">
        <v>88</v>
      </c>
      <c r="C28" s="15">
        <v>198237.02</v>
      </c>
      <c r="D28" s="15">
        <v>3320.32</v>
      </c>
      <c r="E28" s="15">
        <v>201557.34</v>
      </c>
      <c r="F28" s="15">
        <v>148835.60999999999</v>
      </c>
      <c r="G28" s="15">
        <v>115476.25</v>
      </c>
      <c r="H28" s="15">
        <v>52721.73</v>
      </c>
    </row>
    <row r="29" spans="1:8" x14ac:dyDescent="0.2">
      <c r="A29" s="5"/>
      <c r="B29" s="11" t="s">
        <v>89</v>
      </c>
      <c r="C29" s="15">
        <v>23381.279999999999</v>
      </c>
      <c r="D29" s="15">
        <v>0</v>
      </c>
      <c r="E29" s="15">
        <v>23381.279999999999</v>
      </c>
      <c r="F29" s="15">
        <v>900.86</v>
      </c>
      <c r="G29" s="15">
        <v>900.86</v>
      </c>
      <c r="H29" s="15">
        <v>22480.42</v>
      </c>
    </row>
    <row r="30" spans="1:8" x14ac:dyDescent="0.2">
      <c r="A30" s="5"/>
      <c r="B30" s="11" t="s">
        <v>90</v>
      </c>
      <c r="C30" s="15">
        <v>19860.88</v>
      </c>
      <c r="D30" s="15">
        <v>0</v>
      </c>
      <c r="E30" s="15">
        <v>19860.88</v>
      </c>
      <c r="F30" s="15">
        <v>11569.05</v>
      </c>
      <c r="G30" s="15">
        <v>11569.05</v>
      </c>
      <c r="H30" s="15">
        <v>8291.83</v>
      </c>
    </row>
    <row r="31" spans="1:8" x14ac:dyDescent="0.2">
      <c r="A31" s="5"/>
      <c r="B31" s="11" t="s">
        <v>91</v>
      </c>
      <c r="C31" s="15">
        <v>28787.200000000001</v>
      </c>
      <c r="D31" s="15">
        <v>0</v>
      </c>
      <c r="E31" s="15">
        <v>28787.200000000001</v>
      </c>
      <c r="F31" s="15">
        <v>15318.97</v>
      </c>
      <c r="G31" s="15">
        <v>15318.97</v>
      </c>
      <c r="H31" s="15">
        <v>13468.23</v>
      </c>
    </row>
    <row r="32" spans="1:8" x14ac:dyDescent="0.2">
      <c r="A32" s="5"/>
      <c r="B32" s="11" t="s">
        <v>19</v>
      </c>
      <c r="C32" s="15">
        <v>585709.18999999994</v>
      </c>
      <c r="D32" s="15">
        <v>-8973.25</v>
      </c>
      <c r="E32" s="15">
        <v>576735.93999999994</v>
      </c>
      <c r="F32" s="15">
        <v>226147.08</v>
      </c>
      <c r="G32" s="15">
        <v>226147.08</v>
      </c>
      <c r="H32" s="15">
        <v>350588.86</v>
      </c>
    </row>
    <row r="33" spans="1:8" x14ac:dyDescent="0.2">
      <c r="A33" s="50" t="s">
        <v>64</v>
      </c>
      <c r="B33" s="7"/>
      <c r="C33" s="15">
        <f t="shared" ref="C33:H33" si="3">SUM(C34:C42)</f>
        <v>0</v>
      </c>
      <c r="D33" s="15">
        <f t="shared" si="3"/>
        <v>0</v>
      </c>
      <c r="E33" s="15">
        <f t="shared" si="3"/>
        <v>0</v>
      </c>
      <c r="F33" s="15">
        <f t="shared" si="3"/>
        <v>0</v>
      </c>
      <c r="G33" s="15">
        <f t="shared" si="3"/>
        <v>0</v>
      </c>
      <c r="H33" s="15">
        <f t="shared" si="3"/>
        <v>0</v>
      </c>
    </row>
    <row r="34" spans="1:8" x14ac:dyDescent="0.2">
      <c r="A34" s="5"/>
      <c r="B34" s="11" t="s">
        <v>92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</row>
    <row r="35" spans="1:8" x14ac:dyDescent="0.2">
      <c r="A35" s="5"/>
      <c r="B35" s="11" t="s">
        <v>93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</row>
    <row r="36" spans="1:8" x14ac:dyDescent="0.2">
      <c r="A36" s="5"/>
      <c r="B36" s="11" t="s">
        <v>94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</row>
    <row r="37" spans="1:8" x14ac:dyDescent="0.2">
      <c r="A37" s="5"/>
      <c r="B37" s="11" t="s">
        <v>95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</row>
    <row r="38" spans="1:8" x14ac:dyDescent="0.2">
      <c r="A38" s="5"/>
      <c r="B38" s="11" t="s">
        <v>41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</row>
    <row r="39" spans="1:8" x14ac:dyDescent="0.2">
      <c r="A39" s="5"/>
      <c r="B39" s="11" t="s">
        <v>96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</row>
    <row r="40" spans="1:8" x14ac:dyDescent="0.2">
      <c r="A40" s="5"/>
      <c r="B40" s="11" t="s">
        <v>97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</row>
    <row r="41" spans="1:8" x14ac:dyDescent="0.2">
      <c r="A41" s="5"/>
      <c r="B41" s="11" t="s">
        <v>37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</row>
    <row r="42" spans="1:8" x14ac:dyDescent="0.2">
      <c r="A42" s="5"/>
      <c r="B42" s="11" t="s">
        <v>98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</row>
    <row r="43" spans="1:8" x14ac:dyDescent="0.2">
      <c r="A43" s="50" t="s">
        <v>65</v>
      </c>
      <c r="B43" s="7"/>
      <c r="C43" s="15">
        <f t="shared" ref="C43:H43" si="4">SUM(C44:C52)</f>
        <v>66805.440000000002</v>
      </c>
      <c r="D43" s="15">
        <f t="shared" si="4"/>
        <v>0</v>
      </c>
      <c r="E43" s="15">
        <f t="shared" si="4"/>
        <v>66805.440000000002</v>
      </c>
      <c r="F43" s="15">
        <f t="shared" si="4"/>
        <v>30067.61</v>
      </c>
      <c r="G43" s="15">
        <f t="shared" si="4"/>
        <v>30067.61</v>
      </c>
      <c r="H43" s="15">
        <f t="shared" si="4"/>
        <v>36737.83</v>
      </c>
    </row>
    <row r="44" spans="1:8" x14ac:dyDescent="0.2">
      <c r="A44" s="5"/>
      <c r="B44" s="11" t="s">
        <v>99</v>
      </c>
      <c r="C44" s="15">
        <v>25958.400000000001</v>
      </c>
      <c r="D44" s="15">
        <v>0</v>
      </c>
      <c r="E44" s="15">
        <v>25958.400000000001</v>
      </c>
      <c r="F44" s="15">
        <v>4137.93</v>
      </c>
      <c r="G44" s="15">
        <v>4137.93</v>
      </c>
      <c r="H44" s="15">
        <v>21820.47</v>
      </c>
    </row>
    <row r="45" spans="1:8" x14ac:dyDescent="0.2">
      <c r="A45" s="5"/>
      <c r="B45" s="11" t="s">
        <v>100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</row>
    <row r="46" spans="1:8" x14ac:dyDescent="0.2">
      <c r="A46" s="5"/>
      <c r="B46" s="11" t="s">
        <v>101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</row>
    <row r="47" spans="1:8" x14ac:dyDescent="0.2">
      <c r="A47" s="5"/>
      <c r="B47" s="11" t="s">
        <v>102</v>
      </c>
      <c r="C47" s="15">
        <v>5408</v>
      </c>
      <c r="D47" s="15">
        <v>0</v>
      </c>
      <c r="E47" s="15">
        <v>5408</v>
      </c>
      <c r="F47" s="15">
        <v>0</v>
      </c>
      <c r="G47" s="15">
        <v>0</v>
      </c>
      <c r="H47" s="15">
        <v>5408</v>
      </c>
    </row>
    <row r="48" spans="1:8" x14ac:dyDescent="0.2">
      <c r="A48" s="5"/>
      <c r="B48" s="11" t="s">
        <v>103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</row>
    <row r="49" spans="1:8" x14ac:dyDescent="0.2">
      <c r="A49" s="5"/>
      <c r="B49" s="11" t="s">
        <v>104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</row>
    <row r="50" spans="1:8" x14ac:dyDescent="0.2">
      <c r="A50" s="5"/>
      <c r="B50" s="11" t="s">
        <v>105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</row>
    <row r="51" spans="1:8" x14ac:dyDescent="0.2">
      <c r="A51" s="5"/>
      <c r="B51" s="11" t="s">
        <v>106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</row>
    <row r="52" spans="1:8" x14ac:dyDescent="0.2">
      <c r="A52" s="5"/>
      <c r="B52" s="11" t="s">
        <v>107</v>
      </c>
      <c r="C52" s="15">
        <v>35439.040000000001</v>
      </c>
      <c r="D52" s="15">
        <v>0</v>
      </c>
      <c r="E52" s="15">
        <v>35439.040000000001</v>
      </c>
      <c r="F52" s="15">
        <v>25929.68</v>
      </c>
      <c r="G52" s="15">
        <v>25929.68</v>
      </c>
      <c r="H52" s="15">
        <v>9509.36</v>
      </c>
    </row>
    <row r="53" spans="1:8" x14ac:dyDescent="0.2">
      <c r="A53" s="50" t="s">
        <v>66</v>
      </c>
      <c r="B53" s="7"/>
      <c r="C53" s="15">
        <f t="shared" ref="C53:H53" si="5">SUM(C54:C56)</f>
        <v>0</v>
      </c>
      <c r="D53" s="15">
        <f t="shared" si="5"/>
        <v>0</v>
      </c>
      <c r="E53" s="15">
        <f t="shared" si="5"/>
        <v>0</v>
      </c>
      <c r="F53" s="15">
        <f t="shared" si="5"/>
        <v>0</v>
      </c>
      <c r="G53" s="15">
        <f t="shared" si="5"/>
        <v>0</v>
      </c>
      <c r="H53" s="15">
        <f t="shared" si="5"/>
        <v>0</v>
      </c>
    </row>
    <row r="54" spans="1:8" x14ac:dyDescent="0.2">
      <c r="A54" s="5"/>
      <c r="B54" s="11" t="s">
        <v>108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</row>
    <row r="55" spans="1:8" x14ac:dyDescent="0.2">
      <c r="A55" s="5"/>
      <c r="B55" s="11" t="s">
        <v>109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</row>
    <row r="56" spans="1:8" x14ac:dyDescent="0.2">
      <c r="A56" s="5"/>
      <c r="B56" s="11" t="s">
        <v>110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</row>
    <row r="57" spans="1:8" x14ac:dyDescent="0.2">
      <c r="A57" s="50" t="s">
        <v>67</v>
      </c>
      <c r="B57" s="7"/>
      <c r="C57" s="15">
        <f t="shared" ref="C57:H57" si="6">SUM(C58:C64)</f>
        <v>0</v>
      </c>
      <c r="D57" s="15">
        <f t="shared" si="6"/>
        <v>0</v>
      </c>
      <c r="E57" s="15">
        <f t="shared" si="6"/>
        <v>0</v>
      </c>
      <c r="F57" s="15">
        <f t="shared" si="6"/>
        <v>0</v>
      </c>
      <c r="G57" s="15">
        <f t="shared" si="6"/>
        <v>0</v>
      </c>
      <c r="H57" s="15">
        <f t="shared" si="6"/>
        <v>0</v>
      </c>
    </row>
    <row r="58" spans="1:8" x14ac:dyDescent="0.2">
      <c r="A58" s="5"/>
      <c r="B58" s="11" t="s">
        <v>111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</row>
    <row r="59" spans="1:8" x14ac:dyDescent="0.2">
      <c r="A59" s="5"/>
      <c r="B59" s="11" t="s">
        <v>112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</row>
    <row r="60" spans="1:8" x14ac:dyDescent="0.2">
      <c r="A60" s="5"/>
      <c r="B60" s="11" t="s">
        <v>113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</row>
    <row r="61" spans="1:8" x14ac:dyDescent="0.2">
      <c r="A61" s="5"/>
      <c r="B61" s="11" t="s">
        <v>114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</row>
    <row r="62" spans="1:8" x14ac:dyDescent="0.2">
      <c r="A62" s="5"/>
      <c r="B62" s="11" t="s">
        <v>115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</row>
    <row r="63" spans="1:8" x14ac:dyDescent="0.2">
      <c r="A63" s="5"/>
      <c r="B63" s="11" t="s">
        <v>116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</row>
    <row r="64" spans="1:8" x14ac:dyDescent="0.2">
      <c r="A64" s="5"/>
      <c r="B64" s="11" t="s">
        <v>117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</row>
    <row r="65" spans="1:8" x14ac:dyDescent="0.2">
      <c r="A65" s="50" t="s">
        <v>68</v>
      </c>
      <c r="B65" s="7"/>
      <c r="C65" s="15">
        <f t="shared" ref="C65:H65" si="7">SUM(C66:C68)</f>
        <v>88941.91</v>
      </c>
      <c r="D65" s="15">
        <f t="shared" si="7"/>
        <v>0</v>
      </c>
      <c r="E65" s="15">
        <f t="shared" si="7"/>
        <v>88941.91</v>
      </c>
      <c r="F65" s="15">
        <f t="shared" si="7"/>
        <v>83285.61</v>
      </c>
      <c r="G65" s="15">
        <f t="shared" si="7"/>
        <v>83285.61</v>
      </c>
      <c r="H65" s="15">
        <f t="shared" si="7"/>
        <v>5656.3</v>
      </c>
    </row>
    <row r="66" spans="1:8" x14ac:dyDescent="0.2">
      <c r="A66" s="5"/>
      <c r="B66" s="11" t="s">
        <v>38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</row>
    <row r="67" spans="1:8" x14ac:dyDescent="0.2">
      <c r="A67" s="5"/>
      <c r="B67" s="11" t="s">
        <v>39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</row>
    <row r="68" spans="1:8" x14ac:dyDescent="0.2">
      <c r="A68" s="5"/>
      <c r="B68" s="11" t="s">
        <v>40</v>
      </c>
      <c r="C68" s="15">
        <v>88941.91</v>
      </c>
      <c r="D68" s="15">
        <v>0</v>
      </c>
      <c r="E68" s="15">
        <v>88941.91</v>
      </c>
      <c r="F68" s="15">
        <v>83285.61</v>
      </c>
      <c r="G68" s="15">
        <v>83285.61</v>
      </c>
      <c r="H68" s="15">
        <v>5656.3</v>
      </c>
    </row>
    <row r="69" spans="1:8" x14ac:dyDescent="0.2">
      <c r="A69" s="50" t="s">
        <v>69</v>
      </c>
      <c r="B69" s="7"/>
      <c r="C69" s="15">
        <f t="shared" ref="C69:H69" si="8">SUM(C70:C76)</f>
        <v>0</v>
      </c>
      <c r="D69" s="15">
        <f t="shared" si="8"/>
        <v>0</v>
      </c>
      <c r="E69" s="15">
        <f t="shared" si="8"/>
        <v>0</v>
      </c>
      <c r="F69" s="15">
        <f t="shared" si="8"/>
        <v>0</v>
      </c>
      <c r="G69" s="15">
        <f t="shared" si="8"/>
        <v>0</v>
      </c>
      <c r="H69" s="15">
        <f t="shared" si="8"/>
        <v>0</v>
      </c>
    </row>
    <row r="70" spans="1:8" x14ac:dyDescent="0.2">
      <c r="A70" s="5"/>
      <c r="B70" s="11" t="s">
        <v>118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</row>
    <row r="71" spans="1:8" x14ac:dyDescent="0.2">
      <c r="A71" s="5"/>
      <c r="B71" s="11" t="s">
        <v>119</v>
      </c>
      <c r="C71" s="15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</row>
    <row r="72" spans="1:8" x14ac:dyDescent="0.2">
      <c r="A72" s="5"/>
      <c r="B72" s="11" t="s">
        <v>120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</row>
    <row r="73" spans="1:8" x14ac:dyDescent="0.2">
      <c r="A73" s="5"/>
      <c r="B73" s="11" t="s">
        <v>121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</row>
    <row r="74" spans="1:8" x14ac:dyDescent="0.2">
      <c r="A74" s="5"/>
      <c r="B74" s="11" t="s">
        <v>122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</row>
    <row r="75" spans="1:8" x14ac:dyDescent="0.2">
      <c r="A75" s="5"/>
      <c r="B75" s="11" t="s">
        <v>123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</row>
    <row r="76" spans="1:8" x14ac:dyDescent="0.2">
      <c r="A76" s="6"/>
      <c r="B76" s="12" t="s">
        <v>124</v>
      </c>
      <c r="C76" s="16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</row>
    <row r="77" spans="1:8" x14ac:dyDescent="0.2">
      <c r="A77" s="8"/>
      <c r="B77" s="13" t="s">
        <v>53</v>
      </c>
      <c r="C77" s="17">
        <f t="shared" ref="C77:H77" si="9">C69+C65+C57+C53+C43+C33+C23+C13+C5</f>
        <v>3574707.5</v>
      </c>
      <c r="D77" s="17">
        <f t="shared" si="9"/>
        <v>0</v>
      </c>
      <c r="E77" s="17">
        <f t="shared" si="9"/>
        <v>3574707.5</v>
      </c>
      <c r="F77" s="17">
        <f t="shared" si="9"/>
        <v>2502661.88</v>
      </c>
      <c r="G77" s="17">
        <f t="shared" si="9"/>
        <v>2469302.52</v>
      </c>
      <c r="H77" s="17">
        <f t="shared" si="9"/>
        <v>1072045.6200000001</v>
      </c>
    </row>
    <row r="79" spans="1:8" x14ac:dyDescent="0.2">
      <c r="B79" s="53" t="s">
        <v>138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showGridLines="0" topLeftCell="A13" workbookViewId="0">
      <selection activeCell="B19" sqref="B19"/>
    </sheetView>
  </sheetViews>
  <sheetFormatPr baseColWidth="10" defaultRowHeight="11.25" x14ac:dyDescent="0.2"/>
  <cols>
    <col min="1" max="1" width="2.83203125" style="1" customWidth="1"/>
    <col min="2" max="2" width="47.6640625" style="1" customWidth="1"/>
    <col min="3" max="8" width="18.33203125" style="1" customWidth="1"/>
    <col min="9" max="16384" width="12" style="1"/>
  </cols>
  <sheetData>
    <row r="1" spans="1:8" ht="50.1" customHeight="1" x14ac:dyDescent="0.2">
      <c r="A1" s="54" t="s">
        <v>129</v>
      </c>
      <c r="B1" s="55"/>
      <c r="C1" s="55"/>
      <c r="D1" s="55"/>
      <c r="E1" s="55"/>
      <c r="F1" s="55"/>
      <c r="G1" s="55"/>
      <c r="H1" s="56"/>
    </row>
    <row r="2" spans="1:8" x14ac:dyDescent="0.2">
      <c r="A2" s="59" t="s">
        <v>54</v>
      </c>
      <c r="B2" s="60"/>
      <c r="C2" s="54" t="s">
        <v>60</v>
      </c>
      <c r="D2" s="55"/>
      <c r="E2" s="55"/>
      <c r="F2" s="55"/>
      <c r="G2" s="56"/>
      <c r="H2" s="57" t="s">
        <v>59</v>
      </c>
    </row>
    <row r="3" spans="1:8" ht="24.95" customHeight="1" x14ac:dyDescent="0.2">
      <c r="A3" s="61"/>
      <c r="B3" s="62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8"/>
    </row>
    <row r="4" spans="1:8" x14ac:dyDescent="0.2">
      <c r="A4" s="63"/>
      <c r="B4" s="64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5"/>
      <c r="B5" s="18"/>
      <c r="C5" s="21"/>
      <c r="D5" s="21"/>
      <c r="E5" s="21"/>
      <c r="F5" s="21"/>
      <c r="G5" s="21"/>
      <c r="H5" s="21"/>
    </row>
    <row r="6" spans="1:8" x14ac:dyDescent="0.2">
      <c r="A6" s="5"/>
      <c r="B6" s="18" t="s">
        <v>0</v>
      </c>
      <c r="C6" s="52">
        <v>3418960.15</v>
      </c>
      <c r="D6" s="22">
        <v>0</v>
      </c>
      <c r="E6" s="52">
        <v>3418960.15</v>
      </c>
      <c r="F6" s="52">
        <v>2389308.66</v>
      </c>
      <c r="G6" s="52">
        <v>2355949.2999999998</v>
      </c>
      <c r="H6" s="52">
        <v>1029651.49</v>
      </c>
    </row>
    <row r="7" spans="1:8" x14ac:dyDescent="0.2">
      <c r="A7" s="5"/>
      <c r="B7" s="18"/>
      <c r="C7" s="22"/>
      <c r="D7" s="22"/>
      <c r="E7" s="22"/>
      <c r="F7" s="22"/>
      <c r="G7" s="22"/>
      <c r="H7" s="22"/>
    </row>
    <row r="8" spans="1:8" x14ac:dyDescent="0.2">
      <c r="A8" s="5"/>
      <c r="B8" s="18" t="s">
        <v>1</v>
      </c>
      <c r="C8" s="52">
        <v>66805.440000000002</v>
      </c>
      <c r="D8" s="22">
        <v>0</v>
      </c>
      <c r="E8" s="52">
        <v>66805.440000000002</v>
      </c>
      <c r="F8" s="52">
        <v>30067.61</v>
      </c>
      <c r="G8" s="52">
        <v>30067.61</v>
      </c>
      <c r="H8" s="52">
        <v>36737.83</v>
      </c>
    </row>
    <row r="9" spans="1:8" x14ac:dyDescent="0.2">
      <c r="A9" s="5"/>
      <c r="B9" s="18"/>
      <c r="C9" s="22"/>
      <c r="D9" s="22"/>
      <c r="E9" s="22"/>
      <c r="F9" s="22"/>
      <c r="G9" s="22"/>
      <c r="H9" s="22"/>
    </row>
    <row r="10" spans="1:8" x14ac:dyDescent="0.2">
      <c r="A10" s="5"/>
      <c r="B10" s="18" t="s">
        <v>2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</row>
    <row r="11" spans="1:8" x14ac:dyDescent="0.2">
      <c r="A11" s="5"/>
      <c r="B11" s="18"/>
      <c r="C11" s="22"/>
      <c r="D11" s="22"/>
      <c r="E11" s="22"/>
      <c r="F11" s="22"/>
      <c r="G11" s="22"/>
      <c r="H11" s="22"/>
    </row>
    <row r="12" spans="1:8" x14ac:dyDescent="0.2">
      <c r="A12" s="5"/>
      <c r="B12" s="18" t="s">
        <v>41</v>
      </c>
      <c r="C12" s="22"/>
      <c r="D12" s="22"/>
      <c r="E12" s="22"/>
      <c r="F12" s="22"/>
      <c r="G12" s="22"/>
      <c r="H12" s="22"/>
    </row>
    <row r="13" spans="1:8" x14ac:dyDescent="0.2">
      <c r="A13" s="5"/>
      <c r="B13" s="18"/>
      <c r="C13" s="22"/>
      <c r="D13" s="22"/>
      <c r="E13" s="22"/>
      <c r="F13" s="22"/>
      <c r="G13" s="22"/>
      <c r="H13" s="22"/>
    </row>
    <row r="14" spans="1:8" x14ac:dyDescent="0.2">
      <c r="A14" s="5"/>
      <c r="B14" s="18" t="s">
        <v>38</v>
      </c>
      <c r="C14" s="52">
        <v>88941.91</v>
      </c>
      <c r="D14" s="22">
        <v>0</v>
      </c>
      <c r="E14" s="52">
        <v>88941.91</v>
      </c>
      <c r="F14" s="52">
        <v>83285.61</v>
      </c>
      <c r="G14" s="52">
        <v>83285.61</v>
      </c>
      <c r="H14" s="52">
        <v>5656.3</v>
      </c>
    </row>
    <row r="15" spans="1:8" x14ac:dyDescent="0.2">
      <c r="A15" s="6"/>
      <c r="B15" s="19"/>
      <c r="C15" s="23"/>
      <c r="D15" s="23"/>
      <c r="E15" s="23"/>
      <c r="F15" s="23"/>
      <c r="G15" s="23"/>
      <c r="H15" s="23"/>
    </row>
    <row r="16" spans="1:8" x14ac:dyDescent="0.2">
      <c r="A16" s="20"/>
      <c r="B16" s="13" t="s">
        <v>53</v>
      </c>
      <c r="C16" s="17">
        <f t="shared" ref="C16:H16" si="0">C14+C12+C10+C8+C6</f>
        <v>3574707.5</v>
      </c>
      <c r="D16" s="17">
        <f t="shared" si="0"/>
        <v>0</v>
      </c>
      <c r="E16" s="17">
        <f t="shared" si="0"/>
        <v>3574707.5</v>
      </c>
      <c r="F16" s="17">
        <f t="shared" si="0"/>
        <v>2502661.8800000004</v>
      </c>
      <c r="G16" s="17">
        <f t="shared" si="0"/>
        <v>2469302.52</v>
      </c>
      <c r="H16" s="17">
        <f t="shared" si="0"/>
        <v>1072045.6200000001</v>
      </c>
    </row>
    <row r="19" spans="2:2" x14ac:dyDescent="0.2">
      <c r="B19" s="53" t="s">
        <v>138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showGridLines="0" topLeftCell="A43" workbookViewId="0">
      <selection activeCell="B52" sqref="B52"/>
    </sheetView>
  </sheetViews>
  <sheetFormatPr baseColWidth="10" defaultRowHeight="11.25" x14ac:dyDescent="0.2"/>
  <cols>
    <col min="1" max="1" width="2.83203125" style="1" customWidth="1"/>
    <col min="2" max="2" width="60.83203125" style="1" customWidth="1"/>
    <col min="3" max="8" width="18.33203125" style="1" customWidth="1"/>
    <col min="9" max="16384" width="12" style="1"/>
  </cols>
  <sheetData>
    <row r="1" spans="1:8" ht="45" customHeight="1" x14ac:dyDescent="0.2">
      <c r="A1" s="54" t="s">
        <v>137</v>
      </c>
      <c r="B1" s="55"/>
      <c r="C1" s="55"/>
      <c r="D1" s="55"/>
      <c r="E1" s="55"/>
      <c r="F1" s="55"/>
      <c r="G1" s="55"/>
      <c r="H1" s="56"/>
    </row>
    <row r="2" spans="1:8" x14ac:dyDescent="0.2">
      <c r="B2" s="29"/>
      <c r="C2" s="29"/>
      <c r="D2" s="29"/>
      <c r="E2" s="29"/>
      <c r="F2" s="29"/>
      <c r="G2" s="29"/>
      <c r="H2" s="29"/>
    </row>
    <row r="3" spans="1:8" x14ac:dyDescent="0.2">
      <c r="A3" s="59" t="s">
        <v>54</v>
      </c>
      <c r="B3" s="60"/>
      <c r="C3" s="54" t="s">
        <v>60</v>
      </c>
      <c r="D3" s="55"/>
      <c r="E3" s="55"/>
      <c r="F3" s="55"/>
      <c r="G3" s="56"/>
      <c r="H3" s="57" t="s">
        <v>59</v>
      </c>
    </row>
    <row r="4" spans="1:8" ht="24.95" customHeight="1" x14ac:dyDescent="0.2">
      <c r="A4" s="61"/>
      <c r="B4" s="62"/>
      <c r="C4" s="9" t="s">
        <v>55</v>
      </c>
      <c r="D4" s="9" t="s">
        <v>125</v>
      </c>
      <c r="E4" s="9" t="s">
        <v>56</v>
      </c>
      <c r="F4" s="9" t="s">
        <v>57</v>
      </c>
      <c r="G4" s="9" t="s">
        <v>58</v>
      </c>
      <c r="H4" s="58"/>
    </row>
    <row r="5" spans="1:8" x14ac:dyDescent="0.2">
      <c r="A5" s="63"/>
      <c r="B5" s="64"/>
      <c r="C5" s="10">
        <v>1</v>
      </c>
      <c r="D5" s="10">
        <v>2</v>
      </c>
      <c r="E5" s="10" t="s">
        <v>126</v>
      </c>
      <c r="F5" s="10">
        <v>4</v>
      </c>
      <c r="G5" s="10">
        <v>5</v>
      </c>
      <c r="H5" s="10" t="s">
        <v>127</v>
      </c>
    </row>
    <row r="6" spans="1:8" x14ac:dyDescent="0.2">
      <c r="A6" s="30"/>
      <c r="B6" s="26"/>
      <c r="C6" s="38"/>
      <c r="D6" s="38"/>
      <c r="E6" s="38"/>
      <c r="F6" s="38"/>
      <c r="G6" s="38"/>
      <c r="H6" s="38"/>
    </row>
    <row r="7" spans="1:8" x14ac:dyDescent="0.2">
      <c r="A7" s="4" t="s">
        <v>133</v>
      </c>
      <c r="B7" s="24"/>
      <c r="C7" s="15">
        <v>2000400.58</v>
      </c>
      <c r="D7" s="15">
        <v>-150158.97</v>
      </c>
      <c r="E7" s="15">
        <v>1850241.61</v>
      </c>
      <c r="F7" s="15">
        <v>1224292.7</v>
      </c>
      <c r="G7" s="15">
        <v>1190933.3400000001</v>
      </c>
      <c r="H7" s="15">
        <v>625948.91</v>
      </c>
    </row>
    <row r="8" spans="1:8" x14ac:dyDescent="0.2">
      <c r="A8" s="4" t="s">
        <v>134</v>
      </c>
      <c r="B8" s="24"/>
      <c r="C8" s="15">
        <v>1358558.23</v>
      </c>
      <c r="D8" s="15">
        <v>150158.97</v>
      </c>
      <c r="E8" s="15">
        <v>1508717.2</v>
      </c>
      <c r="F8" s="15">
        <v>1151239.43</v>
      </c>
      <c r="G8" s="15">
        <v>1151239.43</v>
      </c>
      <c r="H8" s="15">
        <v>357477.77</v>
      </c>
    </row>
    <row r="9" spans="1:8" x14ac:dyDescent="0.2">
      <c r="A9" s="4" t="s">
        <v>135</v>
      </c>
      <c r="B9" s="24"/>
      <c r="C9" s="15">
        <v>52981.760000000002</v>
      </c>
      <c r="D9" s="15">
        <v>0</v>
      </c>
      <c r="E9" s="15">
        <v>52981.760000000002</v>
      </c>
      <c r="F9" s="15">
        <v>13776.53</v>
      </c>
      <c r="G9" s="15">
        <v>13776.53</v>
      </c>
      <c r="H9" s="15">
        <v>39205.230000000003</v>
      </c>
    </row>
    <row r="10" spans="1:8" x14ac:dyDescent="0.2">
      <c r="A10" s="4" t="s">
        <v>136</v>
      </c>
      <c r="B10" s="24"/>
      <c r="C10" s="15">
        <v>162766.93</v>
      </c>
      <c r="D10" s="15">
        <v>0</v>
      </c>
      <c r="E10" s="15">
        <v>162766.93</v>
      </c>
      <c r="F10" s="15">
        <v>113353.22</v>
      </c>
      <c r="G10" s="15">
        <v>113353.22</v>
      </c>
      <c r="H10" s="15">
        <v>49413.71</v>
      </c>
    </row>
    <row r="11" spans="1:8" x14ac:dyDescent="0.2">
      <c r="A11" s="4"/>
      <c r="B11" s="24"/>
      <c r="C11" s="15"/>
      <c r="D11" s="15"/>
      <c r="E11" s="15"/>
      <c r="F11" s="15"/>
      <c r="G11" s="15"/>
      <c r="H11" s="15"/>
    </row>
    <row r="12" spans="1:8" x14ac:dyDescent="0.2">
      <c r="A12" s="4"/>
      <c r="B12" s="27"/>
      <c r="C12" s="16"/>
      <c r="D12" s="16"/>
      <c r="E12" s="16"/>
      <c r="F12" s="16"/>
      <c r="G12" s="16"/>
      <c r="H12" s="16"/>
    </row>
    <row r="13" spans="1:8" x14ac:dyDescent="0.2">
      <c r="A13" s="28"/>
      <c r="B13" s="49" t="s">
        <v>53</v>
      </c>
      <c r="C13" s="25">
        <v>3574707.5</v>
      </c>
      <c r="D13" s="25">
        <v>0</v>
      </c>
      <c r="E13" s="25">
        <v>3574707.5</v>
      </c>
      <c r="F13" s="25">
        <v>2502661.88</v>
      </c>
      <c r="G13" s="25">
        <v>2469302.52</v>
      </c>
      <c r="H13" s="25">
        <v>1072045.6200000001</v>
      </c>
    </row>
    <row r="16" spans="1:8" ht="45" customHeight="1" x14ac:dyDescent="0.2">
      <c r="A16" s="54" t="s">
        <v>132</v>
      </c>
      <c r="B16" s="55"/>
      <c r="C16" s="55"/>
      <c r="D16" s="55"/>
      <c r="E16" s="55"/>
      <c r="F16" s="55"/>
      <c r="G16" s="55"/>
      <c r="H16" s="56"/>
    </row>
    <row r="18" spans="1:8" x14ac:dyDescent="0.2">
      <c r="A18" s="59" t="s">
        <v>54</v>
      </c>
      <c r="B18" s="60"/>
      <c r="C18" s="54" t="s">
        <v>60</v>
      </c>
      <c r="D18" s="55"/>
      <c r="E18" s="55"/>
      <c r="F18" s="55"/>
      <c r="G18" s="56"/>
      <c r="H18" s="57" t="s">
        <v>59</v>
      </c>
    </row>
    <row r="19" spans="1:8" ht="22.5" x14ac:dyDescent="0.2">
      <c r="A19" s="61"/>
      <c r="B19" s="62"/>
      <c r="C19" s="9" t="s">
        <v>55</v>
      </c>
      <c r="D19" s="9" t="s">
        <v>125</v>
      </c>
      <c r="E19" s="9" t="s">
        <v>56</v>
      </c>
      <c r="F19" s="9" t="s">
        <v>57</v>
      </c>
      <c r="G19" s="9" t="s">
        <v>58</v>
      </c>
      <c r="H19" s="58"/>
    </row>
    <row r="20" spans="1:8" x14ac:dyDescent="0.2">
      <c r="A20" s="63"/>
      <c r="B20" s="64"/>
      <c r="C20" s="10">
        <v>1</v>
      </c>
      <c r="D20" s="10">
        <v>2</v>
      </c>
      <c r="E20" s="10" t="s">
        <v>126</v>
      </c>
      <c r="F20" s="10">
        <v>4</v>
      </c>
      <c r="G20" s="10">
        <v>5</v>
      </c>
      <c r="H20" s="10" t="s">
        <v>127</v>
      </c>
    </row>
    <row r="21" spans="1:8" x14ac:dyDescent="0.2">
      <c r="A21" s="30"/>
      <c r="B21" s="31"/>
      <c r="C21" s="35"/>
      <c r="D21" s="35"/>
      <c r="E21" s="35"/>
      <c r="F21" s="35"/>
      <c r="G21" s="35"/>
      <c r="H21" s="35"/>
    </row>
    <row r="22" spans="1:8" x14ac:dyDescent="0.2">
      <c r="A22" s="4" t="s">
        <v>8</v>
      </c>
      <c r="B22" s="2"/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</row>
    <row r="23" spans="1:8" x14ac:dyDescent="0.2">
      <c r="A23" s="4" t="s">
        <v>9</v>
      </c>
      <c r="B23" s="2"/>
      <c r="C23" s="36"/>
      <c r="D23" s="36"/>
      <c r="E23" s="36"/>
      <c r="F23" s="36"/>
      <c r="G23" s="36"/>
      <c r="H23" s="36"/>
    </row>
    <row r="24" spans="1:8" x14ac:dyDescent="0.2">
      <c r="A24" s="4" t="s">
        <v>10</v>
      </c>
      <c r="B24" s="2"/>
      <c r="C24" s="36"/>
      <c r="D24" s="36"/>
      <c r="E24" s="36"/>
      <c r="F24" s="36"/>
      <c r="G24" s="36"/>
      <c r="H24" s="36"/>
    </row>
    <row r="25" spans="1:8" x14ac:dyDescent="0.2">
      <c r="A25" s="4" t="s">
        <v>11</v>
      </c>
      <c r="B25" s="2"/>
      <c r="C25" s="36"/>
      <c r="D25" s="36"/>
      <c r="E25" s="36"/>
      <c r="F25" s="36"/>
      <c r="G25" s="36"/>
      <c r="H25" s="36"/>
    </row>
    <row r="26" spans="1:8" x14ac:dyDescent="0.2">
      <c r="A26" s="4"/>
      <c r="B26" s="2"/>
      <c r="C26" s="37"/>
      <c r="D26" s="37"/>
      <c r="E26" s="37"/>
      <c r="F26" s="37"/>
      <c r="G26" s="37"/>
      <c r="H26" s="37"/>
    </row>
    <row r="27" spans="1:8" x14ac:dyDescent="0.2">
      <c r="A27" s="28"/>
      <c r="B27" s="49" t="s">
        <v>53</v>
      </c>
      <c r="C27" s="25">
        <f t="shared" ref="C27:H27" si="0">C25+C24+C23+C22</f>
        <v>0</v>
      </c>
      <c r="D27" s="25">
        <f t="shared" si="0"/>
        <v>0</v>
      </c>
      <c r="E27" s="25">
        <f t="shared" si="0"/>
        <v>0</v>
      </c>
      <c r="F27" s="25">
        <f t="shared" si="0"/>
        <v>0</v>
      </c>
      <c r="G27" s="25">
        <f t="shared" si="0"/>
        <v>0</v>
      </c>
      <c r="H27" s="25">
        <f t="shared" si="0"/>
        <v>0</v>
      </c>
    </row>
    <row r="30" spans="1:8" ht="45" customHeight="1" x14ac:dyDescent="0.2">
      <c r="A30" s="54" t="s">
        <v>131</v>
      </c>
      <c r="B30" s="55"/>
      <c r="C30" s="55"/>
      <c r="D30" s="55"/>
      <c r="E30" s="55"/>
      <c r="F30" s="55"/>
      <c r="G30" s="55"/>
      <c r="H30" s="56"/>
    </row>
    <row r="31" spans="1:8" x14ac:dyDescent="0.2">
      <c r="A31" s="59" t="s">
        <v>54</v>
      </c>
      <c r="B31" s="60"/>
      <c r="C31" s="54" t="s">
        <v>60</v>
      </c>
      <c r="D31" s="55"/>
      <c r="E31" s="55"/>
      <c r="F31" s="55"/>
      <c r="G31" s="56"/>
      <c r="H31" s="57" t="s">
        <v>59</v>
      </c>
    </row>
    <row r="32" spans="1:8" ht="22.5" x14ac:dyDescent="0.2">
      <c r="A32" s="61"/>
      <c r="B32" s="62"/>
      <c r="C32" s="9" t="s">
        <v>55</v>
      </c>
      <c r="D32" s="9" t="s">
        <v>125</v>
      </c>
      <c r="E32" s="9" t="s">
        <v>56</v>
      </c>
      <c r="F32" s="9" t="s">
        <v>57</v>
      </c>
      <c r="G32" s="9" t="s">
        <v>58</v>
      </c>
      <c r="H32" s="58"/>
    </row>
    <row r="33" spans="1:9" x14ac:dyDescent="0.2">
      <c r="A33" s="63"/>
      <c r="B33" s="64"/>
      <c r="C33" s="10">
        <v>1</v>
      </c>
      <c r="D33" s="10">
        <v>2</v>
      </c>
      <c r="E33" s="10" t="s">
        <v>126</v>
      </c>
      <c r="F33" s="10">
        <v>4</v>
      </c>
      <c r="G33" s="10">
        <v>5</v>
      </c>
      <c r="H33" s="10" t="s">
        <v>127</v>
      </c>
    </row>
    <row r="34" spans="1:9" x14ac:dyDescent="0.2">
      <c r="A34" s="30"/>
      <c r="B34" s="31"/>
      <c r="C34" s="35"/>
      <c r="D34" s="35"/>
      <c r="E34" s="35"/>
      <c r="F34" s="35"/>
      <c r="G34" s="35"/>
      <c r="H34" s="35"/>
    </row>
    <row r="35" spans="1:9" ht="22.5" x14ac:dyDescent="0.2">
      <c r="A35" s="4"/>
      <c r="B35" s="33" t="s">
        <v>13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51"/>
    </row>
    <row r="36" spans="1:9" x14ac:dyDescent="0.2">
      <c r="A36" s="4"/>
      <c r="B36" s="33"/>
      <c r="C36" s="36"/>
      <c r="D36" s="36"/>
      <c r="E36" s="36"/>
      <c r="F36" s="36"/>
      <c r="G36" s="36"/>
      <c r="H36" s="36"/>
    </row>
    <row r="37" spans="1:9" x14ac:dyDescent="0.2">
      <c r="A37" s="4"/>
      <c r="B37" s="33" t="s">
        <v>12</v>
      </c>
      <c r="C37" s="36"/>
      <c r="D37" s="36"/>
      <c r="E37" s="36"/>
      <c r="F37" s="36"/>
      <c r="G37" s="36"/>
      <c r="H37" s="36"/>
    </row>
    <row r="38" spans="1:9" x14ac:dyDescent="0.2">
      <c r="A38" s="4"/>
      <c r="B38" s="33"/>
      <c r="C38" s="36"/>
      <c r="D38" s="36"/>
      <c r="E38" s="36"/>
      <c r="F38" s="36"/>
      <c r="G38" s="36"/>
      <c r="H38" s="36"/>
    </row>
    <row r="39" spans="1:9" ht="22.5" x14ac:dyDescent="0.2">
      <c r="A39" s="4"/>
      <c r="B39" s="33" t="s">
        <v>14</v>
      </c>
      <c r="C39" s="36">
        <v>3574707.5</v>
      </c>
      <c r="D39" s="36">
        <v>0</v>
      </c>
      <c r="E39" s="36">
        <v>3574707.5</v>
      </c>
      <c r="F39" s="36">
        <v>2502661.88</v>
      </c>
      <c r="G39" s="36">
        <v>2469302.52</v>
      </c>
      <c r="H39" s="36">
        <v>1072045.6200000001</v>
      </c>
      <c r="I39" s="51"/>
    </row>
    <row r="40" spans="1:9" x14ac:dyDescent="0.2">
      <c r="A40" s="4"/>
      <c r="B40" s="33"/>
      <c r="C40" s="36"/>
      <c r="D40" s="36"/>
      <c r="E40" s="36"/>
      <c r="F40" s="36"/>
      <c r="G40" s="36"/>
      <c r="H40" s="36"/>
    </row>
    <row r="41" spans="1:9" ht="22.5" x14ac:dyDescent="0.2">
      <c r="A41" s="4"/>
      <c r="B41" s="33" t="s">
        <v>26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51"/>
    </row>
    <row r="42" spans="1:9" x14ac:dyDescent="0.2">
      <c r="A42" s="4"/>
      <c r="B42" s="33"/>
      <c r="C42" s="36"/>
      <c r="D42" s="36"/>
      <c r="E42" s="36"/>
      <c r="F42" s="36"/>
      <c r="G42" s="36"/>
      <c r="H42" s="36"/>
    </row>
    <row r="43" spans="1:9" ht="22.5" x14ac:dyDescent="0.2">
      <c r="A43" s="4"/>
      <c r="B43" s="33" t="s">
        <v>27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51"/>
    </row>
    <row r="44" spans="1:9" x14ac:dyDescent="0.2">
      <c r="A44" s="4"/>
      <c r="B44" s="33"/>
      <c r="C44" s="36"/>
      <c r="D44" s="36"/>
      <c r="E44" s="36"/>
      <c r="F44" s="36"/>
      <c r="G44" s="36"/>
      <c r="H44" s="36"/>
    </row>
    <row r="45" spans="1:9" ht="22.5" x14ac:dyDescent="0.2">
      <c r="A45" s="4"/>
      <c r="B45" s="33" t="s">
        <v>34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51"/>
    </row>
    <row r="46" spans="1:9" x14ac:dyDescent="0.2">
      <c r="A46" s="4"/>
      <c r="B46" s="33"/>
      <c r="C46" s="36"/>
      <c r="D46" s="36"/>
      <c r="E46" s="36"/>
      <c r="F46" s="36"/>
      <c r="G46" s="36"/>
      <c r="H46" s="36"/>
    </row>
    <row r="47" spans="1:9" x14ac:dyDescent="0.2">
      <c r="A47" s="4"/>
      <c r="B47" s="33" t="s">
        <v>15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</row>
    <row r="48" spans="1:9" x14ac:dyDescent="0.2">
      <c r="A48" s="32"/>
      <c r="B48" s="34"/>
      <c r="C48" s="37"/>
      <c r="D48" s="37"/>
      <c r="E48" s="37"/>
      <c r="F48" s="37"/>
      <c r="G48" s="37"/>
      <c r="H48" s="37"/>
    </row>
    <row r="49" spans="1:8" x14ac:dyDescent="0.2">
      <c r="A49" s="28"/>
      <c r="B49" s="49" t="s">
        <v>53</v>
      </c>
      <c r="C49" s="25">
        <f t="shared" ref="C49:H49" si="1">C47+C45+C43+C41+C39+C37+C35</f>
        <v>3574707.5</v>
      </c>
      <c r="D49" s="25">
        <f t="shared" si="1"/>
        <v>0</v>
      </c>
      <c r="E49" s="25">
        <f t="shared" si="1"/>
        <v>3574707.5</v>
      </c>
      <c r="F49" s="25">
        <f t="shared" si="1"/>
        <v>2502661.88</v>
      </c>
      <c r="G49" s="25">
        <f t="shared" si="1"/>
        <v>2469302.52</v>
      </c>
      <c r="H49" s="25">
        <f t="shared" si="1"/>
        <v>1072045.6200000001</v>
      </c>
    </row>
    <row r="52" spans="1:8" x14ac:dyDescent="0.2">
      <c r="B52" s="53" t="s">
        <v>138</v>
      </c>
    </row>
  </sheetData>
  <sheetProtection formatCells="0" formatColumns="0" formatRows="0" insertRows="0" deleteRows="0" autoFilter="0"/>
  <mergeCells count="12">
    <mergeCell ref="A30:H30"/>
    <mergeCell ref="A31:B33"/>
    <mergeCell ref="C31:G31"/>
    <mergeCell ref="H31:H32"/>
    <mergeCell ref="A1:H1"/>
    <mergeCell ref="A3:B5"/>
    <mergeCell ref="A16:H16"/>
    <mergeCell ref="A18:B20"/>
    <mergeCell ref="C3:G3"/>
    <mergeCell ref="H3:H4"/>
    <mergeCell ref="C18:G18"/>
    <mergeCell ref="H18:H19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GridLines="0" topLeftCell="A34" workbookViewId="0">
      <selection activeCell="B44" sqref="B44"/>
    </sheetView>
  </sheetViews>
  <sheetFormatPr baseColWidth="10" defaultRowHeight="11.25" x14ac:dyDescent="0.2"/>
  <cols>
    <col min="1" max="1" width="4.83203125" style="3" customWidth="1"/>
    <col min="2" max="2" width="65.83203125" style="3" customWidth="1"/>
    <col min="3" max="8" width="18.33203125" style="3" customWidth="1"/>
    <col min="9" max="16384" width="12" style="3"/>
  </cols>
  <sheetData>
    <row r="1" spans="1:8" ht="50.1" customHeight="1" x14ac:dyDescent="0.2">
      <c r="A1" s="54" t="s">
        <v>130</v>
      </c>
      <c r="B1" s="55"/>
      <c r="C1" s="55"/>
      <c r="D1" s="55"/>
      <c r="E1" s="55"/>
      <c r="F1" s="55"/>
      <c r="G1" s="55"/>
      <c r="H1" s="56"/>
    </row>
    <row r="2" spans="1:8" x14ac:dyDescent="0.2">
      <c r="A2" s="59" t="s">
        <v>54</v>
      </c>
      <c r="B2" s="60"/>
      <c r="C2" s="54" t="s">
        <v>60</v>
      </c>
      <c r="D2" s="55"/>
      <c r="E2" s="55"/>
      <c r="F2" s="55"/>
      <c r="G2" s="56"/>
      <c r="H2" s="57" t="s">
        <v>59</v>
      </c>
    </row>
    <row r="3" spans="1:8" ht="24.95" customHeight="1" x14ac:dyDescent="0.2">
      <c r="A3" s="61"/>
      <c r="B3" s="62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8"/>
    </row>
    <row r="4" spans="1:8" x14ac:dyDescent="0.2">
      <c r="A4" s="63"/>
      <c r="B4" s="64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46"/>
      <c r="B5" s="47"/>
      <c r="C5" s="14"/>
      <c r="D5" s="14"/>
      <c r="E5" s="14"/>
      <c r="F5" s="14"/>
      <c r="G5" s="14"/>
      <c r="H5" s="14"/>
    </row>
    <row r="6" spans="1:8" x14ac:dyDescent="0.2">
      <c r="A6" s="43" t="s">
        <v>16</v>
      </c>
      <c r="B6" s="41"/>
      <c r="C6" s="15">
        <v>3358958.81</v>
      </c>
      <c r="D6" s="15">
        <v>0</v>
      </c>
      <c r="E6" s="15">
        <v>3358958.81</v>
      </c>
      <c r="F6" s="15">
        <v>2375532.13</v>
      </c>
      <c r="G6" s="15">
        <v>2342172.77</v>
      </c>
      <c r="H6" s="15">
        <v>983426.68</v>
      </c>
    </row>
    <row r="7" spans="1:8" x14ac:dyDescent="0.2">
      <c r="A7" s="40"/>
      <c r="B7" s="44" t="s">
        <v>42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</row>
    <row r="8" spans="1:8" x14ac:dyDescent="0.2">
      <c r="A8" s="40"/>
      <c r="B8" s="44" t="s">
        <v>17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</row>
    <row r="9" spans="1:8" x14ac:dyDescent="0.2">
      <c r="A9" s="40"/>
      <c r="B9" s="44" t="s">
        <v>43</v>
      </c>
      <c r="C9" s="15">
        <v>1358558.23</v>
      </c>
      <c r="D9" s="15">
        <v>150158.97</v>
      </c>
      <c r="E9" s="15">
        <v>1508717.2</v>
      </c>
      <c r="F9" s="15">
        <v>1151239.43</v>
      </c>
      <c r="G9" s="15">
        <v>1151239.43</v>
      </c>
      <c r="H9" s="15">
        <v>357477.77</v>
      </c>
    </row>
    <row r="10" spans="1:8" x14ac:dyDescent="0.2">
      <c r="A10" s="40"/>
      <c r="B10" s="44" t="s">
        <v>3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</row>
    <row r="11" spans="1:8" x14ac:dyDescent="0.2">
      <c r="A11" s="40"/>
      <c r="B11" s="44" t="s">
        <v>23</v>
      </c>
      <c r="C11" s="15">
        <v>2000400.58</v>
      </c>
      <c r="D11" s="15">
        <v>-150158.97</v>
      </c>
      <c r="E11" s="15">
        <v>1850241.61</v>
      </c>
      <c r="F11" s="15">
        <v>1224292.7</v>
      </c>
      <c r="G11" s="15">
        <v>1190933.3400000001</v>
      </c>
      <c r="H11" s="15">
        <v>625948.91</v>
      </c>
    </row>
    <row r="12" spans="1:8" x14ac:dyDescent="0.2">
      <c r="A12" s="40"/>
      <c r="B12" s="44" t="s">
        <v>18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</row>
    <row r="13" spans="1:8" x14ac:dyDescent="0.2">
      <c r="A13" s="40"/>
      <c r="B13" s="44" t="s">
        <v>44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</row>
    <row r="14" spans="1:8" x14ac:dyDescent="0.2">
      <c r="A14" s="40"/>
      <c r="B14" s="44" t="s">
        <v>19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</row>
    <row r="15" spans="1:8" x14ac:dyDescent="0.2">
      <c r="A15" s="42"/>
      <c r="B15" s="44"/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</row>
    <row r="16" spans="1:8" x14ac:dyDescent="0.2">
      <c r="A16" s="43" t="s">
        <v>20</v>
      </c>
      <c r="B16" s="45"/>
      <c r="C16" s="15">
        <v>215748.69</v>
      </c>
      <c r="D16" s="15">
        <v>0</v>
      </c>
      <c r="E16" s="15">
        <v>215748.69</v>
      </c>
      <c r="F16" s="15">
        <v>127129.75</v>
      </c>
      <c r="G16" s="15">
        <v>127129.75</v>
      </c>
      <c r="H16" s="15">
        <v>88618.94</v>
      </c>
    </row>
    <row r="17" spans="1:8" x14ac:dyDescent="0.2">
      <c r="A17" s="40"/>
      <c r="B17" s="44" t="s">
        <v>45</v>
      </c>
      <c r="C17" s="15">
        <v>215748.69</v>
      </c>
      <c r="D17" s="15">
        <v>0</v>
      </c>
      <c r="E17" s="15">
        <v>215748.69</v>
      </c>
      <c r="F17" s="15">
        <v>127129.75</v>
      </c>
      <c r="G17" s="15">
        <v>127129.75</v>
      </c>
      <c r="H17" s="15">
        <v>88618.94</v>
      </c>
    </row>
    <row r="18" spans="1:8" x14ac:dyDescent="0.2">
      <c r="A18" s="40"/>
      <c r="B18" s="44" t="s">
        <v>28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</row>
    <row r="19" spans="1:8" x14ac:dyDescent="0.2">
      <c r="A19" s="40"/>
      <c r="B19" s="44" t="s">
        <v>21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</row>
    <row r="20" spans="1:8" x14ac:dyDescent="0.2">
      <c r="A20" s="40"/>
      <c r="B20" s="44" t="s">
        <v>46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</row>
    <row r="21" spans="1:8" x14ac:dyDescent="0.2">
      <c r="A21" s="40"/>
      <c r="B21" s="44" t="s">
        <v>47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</row>
    <row r="22" spans="1:8" x14ac:dyDescent="0.2">
      <c r="A22" s="40"/>
      <c r="B22" s="44" t="s">
        <v>48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</row>
    <row r="23" spans="1:8" x14ac:dyDescent="0.2">
      <c r="A23" s="40"/>
      <c r="B23" s="44" t="s">
        <v>4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</row>
    <row r="24" spans="1:8" x14ac:dyDescent="0.2">
      <c r="A24" s="42"/>
      <c r="B24" s="44"/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</row>
    <row r="25" spans="1:8" x14ac:dyDescent="0.2">
      <c r="A25" s="43" t="s">
        <v>49</v>
      </c>
      <c r="B25" s="45"/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</row>
    <row r="26" spans="1:8" x14ac:dyDescent="0.2">
      <c r="A26" s="40"/>
      <c r="B26" s="44" t="s">
        <v>29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</row>
    <row r="27" spans="1:8" x14ac:dyDescent="0.2">
      <c r="A27" s="40"/>
      <c r="B27" s="44" t="s">
        <v>24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</row>
    <row r="28" spans="1:8" x14ac:dyDescent="0.2">
      <c r="A28" s="40"/>
      <c r="B28" s="44" t="s">
        <v>30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</row>
    <row r="29" spans="1:8" x14ac:dyDescent="0.2">
      <c r="A29" s="40"/>
      <c r="B29" s="44" t="s">
        <v>50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</row>
    <row r="30" spans="1:8" x14ac:dyDescent="0.2">
      <c r="A30" s="40"/>
      <c r="B30" s="44" t="s">
        <v>22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</row>
    <row r="31" spans="1:8" x14ac:dyDescent="0.2">
      <c r="A31" s="40"/>
      <c r="B31" s="44" t="s">
        <v>5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</row>
    <row r="32" spans="1:8" x14ac:dyDescent="0.2">
      <c r="A32" s="40"/>
      <c r="B32" s="44" t="s">
        <v>6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</row>
    <row r="33" spans="1:8" x14ac:dyDescent="0.2">
      <c r="A33" s="40"/>
      <c r="B33" s="44" t="s">
        <v>51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</row>
    <row r="34" spans="1:8" x14ac:dyDescent="0.2">
      <c r="A34" s="40"/>
      <c r="B34" s="44" t="s">
        <v>31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</row>
    <row r="35" spans="1:8" x14ac:dyDescent="0.2">
      <c r="A35" s="42"/>
      <c r="B35" s="44"/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</row>
    <row r="36" spans="1:8" x14ac:dyDescent="0.2">
      <c r="A36" s="43" t="s">
        <v>32</v>
      </c>
      <c r="B36" s="45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</row>
    <row r="37" spans="1:8" x14ac:dyDescent="0.2">
      <c r="A37" s="40"/>
      <c r="B37" s="44" t="s">
        <v>52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</row>
    <row r="38" spans="1:8" ht="22.5" x14ac:dyDescent="0.2">
      <c r="A38" s="40"/>
      <c r="B38" s="44" t="s">
        <v>25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</row>
    <row r="39" spans="1:8" x14ac:dyDescent="0.2">
      <c r="A39" s="40"/>
      <c r="B39" s="44" t="s">
        <v>33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</row>
    <row r="40" spans="1:8" x14ac:dyDescent="0.2">
      <c r="A40" s="40"/>
      <c r="B40" s="44" t="s">
        <v>7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</row>
    <row r="41" spans="1:8" x14ac:dyDescent="0.2">
      <c r="A41" s="42"/>
      <c r="B41" s="44"/>
      <c r="C41" s="15"/>
      <c r="D41" s="15"/>
      <c r="E41" s="15"/>
      <c r="F41" s="15"/>
      <c r="G41" s="15"/>
      <c r="H41" s="15"/>
    </row>
    <row r="42" spans="1:8" x14ac:dyDescent="0.2">
      <c r="A42" s="48"/>
      <c r="B42" s="49" t="s">
        <v>53</v>
      </c>
      <c r="C42" s="25">
        <f t="shared" ref="C42:H42" si="0">C36+C25+C16+C6</f>
        <v>3574707.5</v>
      </c>
      <c r="D42" s="25">
        <f t="shared" si="0"/>
        <v>0</v>
      </c>
      <c r="E42" s="25">
        <f t="shared" si="0"/>
        <v>3574707.5</v>
      </c>
      <c r="F42" s="25">
        <f t="shared" si="0"/>
        <v>2502661.88</v>
      </c>
      <c r="G42" s="25">
        <f t="shared" si="0"/>
        <v>2469302.52</v>
      </c>
      <c r="H42" s="25">
        <f t="shared" si="0"/>
        <v>1072045.6200000001</v>
      </c>
    </row>
    <row r="43" spans="1:8" x14ac:dyDescent="0.2">
      <c r="A43" s="39"/>
      <c r="B43" s="39"/>
      <c r="C43" s="39"/>
      <c r="D43" s="39"/>
      <c r="E43" s="39"/>
      <c r="F43" s="39"/>
      <c r="G43" s="39"/>
      <c r="H43" s="39"/>
    </row>
    <row r="44" spans="1:8" x14ac:dyDescent="0.2">
      <c r="A44" s="39"/>
      <c r="B44" s="53" t="s">
        <v>138</v>
      </c>
      <c r="C44" s="39"/>
      <c r="D44" s="39"/>
      <c r="E44" s="39"/>
      <c r="F44" s="39"/>
      <c r="G44" s="39"/>
      <c r="H44" s="39"/>
    </row>
    <row r="45" spans="1:8" x14ac:dyDescent="0.2">
      <c r="A45" s="39"/>
      <c r="B45" s="39"/>
      <c r="C45" s="39"/>
      <c r="D45" s="39"/>
      <c r="E45" s="39"/>
      <c r="F45" s="39"/>
      <c r="G45" s="39"/>
      <c r="H45" s="39"/>
    </row>
  </sheetData>
  <sheetProtection formatCells="0" formatColumns="0" formatRows="0" autoFilter="0"/>
  <mergeCells count="4">
    <mergeCell ref="A1:H1"/>
    <mergeCell ref="A2:B4"/>
    <mergeCell ref="C2:G2"/>
    <mergeCell ref="H2:H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JUMAPASC</cp:lastModifiedBy>
  <cp:lastPrinted>2018-03-08T21:21:25Z</cp:lastPrinted>
  <dcterms:created xsi:type="dcterms:W3CDTF">2014-02-10T03:37:14Z</dcterms:created>
  <dcterms:modified xsi:type="dcterms:W3CDTF">2020-02-25T16:20:57Z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