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romotor Cultural\OneDrive\Escritorio\2025\TRANSPARENCIA\0425-CASA-DE-LA-CULTURA\"/>
    </mc:Choice>
  </mc:AlternateContent>
  <bookViews>
    <workbookView xWindow="0" yWindow="0" windowWidth="28800" windowHeight="12210" tabRatio="782" firstSheet="1" activeTab="1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62913"/>
</workbook>
</file>

<file path=xl/calcChain.xml><?xml version="1.0" encoding="utf-8"?>
<calcChain xmlns="http://schemas.openxmlformats.org/spreadsheetml/2006/main">
  <c r="H77" i="1" l="1"/>
  <c r="H76" i="1"/>
  <c r="H75" i="1"/>
  <c r="H61" i="1"/>
  <c r="H60" i="1"/>
  <c r="H59" i="1"/>
  <c r="H58" i="1"/>
  <c r="H57" i="1"/>
  <c r="H56" i="1"/>
  <c r="H55" i="1"/>
  <c r="H54" i="1"/>
  <c r="H53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1" i="1"/>
  <c r="H20" i="1"/>
  <c r="H19" i="1"/>
  <c r="H18" i="1"/>
  <c r="H17" i="1"/>
  <c r="H16" i="1"/>
  <c r="H15" i="1"/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G152" i="1"/>
  <c r="F152" i="1"/>
  <c r="E152" i="1"/>
  <c r="D152" i="1"/>
  <c r="C152" i="1"/>
  <c r="H151" i="1"/>
  <c r="I151" i="1" s="1"/>
  <c r="I150" i="1"/>
  <c r="H150" i="1"/>
  <c r="H149" i="1"/>
  <c r="G148" i="1"/>
  <c r="F148" i="1"/>
  <c r="E148" i="1"/>
  <c r="D148" i="1"/>
  <c r="C148" i="1"/>
  <c r="I147" i="1"/>
  <c r="H147" i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G140" i="1"/>
  <c r="F140" i="1"/>
  <c r="E140" i="1"/>
  <c r="D140" i="1"/>
  <c r="C140" i="1"/>
  <c r="H139" i="1"/>
  <c r="I139" i="1" s="1"/>
  <c r="H138" i="1"/>
  <c r="I138" i="1" s="1"/>
  <c r="H137" i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I94" i="1"/>
  <c r="H94" i="1"/>
  <c r="H93" i="1"/>
  <c r="I93" i="1" s="1"/>
  <c r="H92" i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I77" i="1"/>
  <c r="I75" i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I63" i="1" s="1"/>
  <c r="I61" i="1"/>
  <c r="I60" i="1"/>
  <c r="I59" i="1"/>
  <c r="I58" i="1"/>
  <c r="I57" i="1"/>
  <c r="I56" i="1"/>
  <c r="I55" i="1"/>
  <c r="I54" i="1"/>
  <c r="I53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I41" i="1"/>
  <c r="I40" i="1"/>
  <c r="I39" i="1"/>
  <c r="I38" i="1"/>
  <c r="I37" i="1"/>
  <c r="I36" i="1"/>
  <c r="I35" i="1"/>
  <c r="I34" i="1"/>
  <c r="I33" i="1"/>
  <c r="I31" i="1"/>
  <c r="I30" i="1"/>
  <c r="I29" i="1"/>
  <c r="I28" i="1"/>
  <c r="I27" i="1"/>
  <c r="I26" i="1"/>
  <c r="I25" i="1"/>
  <c r="I24" i="1"/>
  <c r="I23" i="1"/>
  <c r="I21" i="1"/>
  <c r="I20" i="1"/>
  <c r="I19" i="1"/>
  <c r="I18" i="1"/>
  <c r="I17" i="1"/>
  <c r="I16" i="1"/>
  <c r="I15" i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136" i="1" l="1"/>
  <c r="H148" i="1"/>
  <c r="H140" i="1"/>
  <c r="H126" i="1"/>
  <c r="G87" i="1"/>
  <c r="E87" i="1"/>
  <c r="H74" i="1"/>
  <c r="H62" i="1"/>
  <c r="H52" i="1"/>
  <c r="C13" i="1"/>
  <c r="I152" i="1"/>
  <c r="I22" i="1"/>
  <c r="I62" i="1"/>
  <c r="H88" i="1"/>
  <c r="D87" i="1"/>
  <c r="H22" i="1"/>
  <c r="I66" i="1"/>
  <c r="I76" i="1"/>
  <c r="I74" i="1" s="1"/>
  <c r="I92" i="1"/>
  <c r="I88" i="1" s="1"/>
  <c r="I137" i="1"/>
  <c r="I136" i="1" s="1"/>
  <c r="H152" i="1"/>
  <c r="F87" i="1"/>
  <c r="H32" i="1"/>
  <c r="I78" i="1"/>
  <c r="C87" i="1"/>
  <c r="H106" i="1"/>
  <c r="I141" i="1"/>
  <c r="I140" i="1" s="1"/>
  <c r="I106" i="1"/>
  <c r="I126" i="1"/>
  <c r="I96" i="1"/>
  <c r="I116" i="1"/>
  <c r="H116" i="1"/>
  <c r="I149" i="1"/>
  <c r="I148" i="1" s="1"/>
  <c r="H96" i="1"/>
  <c r="H78" i="1"/>
  <c r="H66" i="1"/>
  <c r="I52" i="1"/>
  <c r="I42" i="1"/>
  <c r="H42" i="1"/>
  <c r="I32" i="1"/>
  <c r="G13" i="1"/>
  <c r="G161" i="1" s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E161" i="1" l="1"/>
  <c r="F161" i="1"/>
  <c r="D161" i="1"/>
  <c r="C161" i="1"/>
  <c r="H87" i="1"/>
  <c r="I87" i="1"/>
  <c r="F31" i="3"/>
  <c r="H13" i="1"/>
  <c r="I13" i="1"/>
  <c r="D31" i="3"/>
  <c r="E31" i="3"/>
  <c r="I161" i="1" l="1"/>
  <c r="H161" i="1"/>
</calcChain>
</file>

<file path=xl/sharedStrings.xml><?xml version="1.0" encoding="utf-8"?>
<sst xmlns="http://schemas.openxmlformats.org/spreadsheetml/2006/main" count="322" uniqueCount="170">
  <si>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</si>
  <si>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</si>
  <si>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</si>
  <si>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</si>
  <si>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</si>
  <si>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</si>
  <si>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</si>
  <si>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</si>
  <si>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</si>
  <si>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</si>
  <si>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</si>
  <si>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</si>
  <si>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</si>
  <si>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</si>
  <si>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</si>
  <si>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</si>
  <si>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</si>
  <si>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</si>
  <si>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</si>
  <si>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</si>
  <si>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</si>
  <si>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</si>
  <si>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</si>
  <si>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</si>
  <si>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</si>
  <si>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</si>
  <si>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</si>
  <si>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</si>
  <si>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</si>
  <si>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</si>
  <si>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</si>
  <si>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</si>
  <si>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</si>
  <si>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</si>
  <si>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</si>
  <si>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</si>
  <si>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</si>
  <si>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</si>
  <si>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</si>
  <si>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</si>
  <si>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</si>
  <si>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</si>
  <si>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</si>
  <si>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</si>
  <si>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</si>
  <si>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</si>
  <si>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</si>
  <si>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</si>
  <si>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</si>
  <si>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</si>
  <si>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</si>
  <si>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</si>
  <si>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</si>
  <si>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</si>
  <si>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</si>
  <si>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</si>
  <si>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</si>
  <si>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</si>
  <si>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</si>
  <si>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</si>
  <si>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</si>
  <si>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</si>
  <si>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</si>
  <si>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</si>
  <si>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</si>
  <si>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</si>
  <si>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</si>
  <si>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</si>
  <si>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</si>
  <si>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</si>
  <si>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</si>
  <si>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</si>
  <si>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</si>
  <si>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</si>
  <si>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</si>
  <si>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</si>
  <si>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</si>
  <si>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</si>
  <si>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</si>
  <si>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</si>
  <si>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</si>
  <si>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</si>
  <si>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</si>
  <si>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</si>
  <si>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</si>
  <si>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</si>
  <si>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</si>
  <si>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</si>
  <si>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</si>
  <si>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</si>
  <si>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</si>
  <si>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</si>
  <si>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</si>
  <si>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</si>
  <si>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</si>
  <si>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</si>
  <si>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</si>
  <si>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</si>
  <si>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</si>
  <si>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</si>
  <si>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</si>
  <si>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</si>
  <si>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</si>
  <si>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</si>
  <si>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</si>
  <si>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</si>
  <si>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</si>
  <si>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</si>
  <si>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</si>
  <si>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</si>
  <si>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</si>
  <si>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</si>
  <si>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</si>
  <si>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</si>
  <si>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</si>
  <si>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</si>
  <si>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</si>
  <si>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</si>
  <si>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</si>
  <si>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</si>
  <si>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</si>
  <si>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</si>
  <si>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</si>
  <si>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</si>
  <si>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</si>
  <si>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</si>
  <si>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</si>
  <si>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</si>
  <si>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</si>
  <si>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</si>
  <si>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</si>
  <si>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</si>
  <si>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</si>
  <si>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</si>
  <si>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</si>
  <si>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</si>
  <si>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</si>
  <si>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</si>
  <si>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</si>
  <si>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</si>
  <si>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</si>
  <si>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</si>
  <si>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</si>
  <si>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</si>
  <si>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</si>
  <si>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</si>
  <si>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</si>
  <si>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</si>
  <si>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</si>
  <si>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</si>
  <si>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</si>
  <si>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</si>
  <si>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</si>
  <si>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</si>
  <si>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</si>
  <si>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</si>
  <si>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</si>
  <si>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</si>
  <si>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</si>
  <si>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</si>
  <si>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</si>
  <si>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</si>
  <si>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</si>
  <si>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</si>
  <si>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</si>
  <si>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</si>
  <si>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</si>
  <si>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</si>
  <si>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CASA DE LA CULTURA DE CORONEO, GTO.</t>
  </si>
  <si>
    <t xml:space="preserve"> DEL 01 DE ENERO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</si>
</sst>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4" fontId="20" fillId="0" borderId="2" xfId="0" applyNumberFormat="1" applyFont="1" applyBorder="1" applyProtection="1">
      <protection locked="0"/>
    </xf>
    <xf numFmtId="4" fontId="20" fillId="0" borderId="2" xfId="0" applyNumberFormat="1" applyFont="1" applyFill="1" applyBorder="1" applyProtection="1">
      <protection locked="0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/>
    <cellStyle name="Normal" xfId="0" builtinId="0"/>
    <cellStyle name="Normal 2" xfId="3"/>
    <cellStyle name="Normal 2 2" xfId="4"/>
    <cellStyle name="Normal 2 3" xfId="8"/>
    <cellStyle name="Normal 3" xfId="2"/>
    <cellStyle name="Normal 3 3" xfId="5"/>
    <cellStyle name="Normal 4" xfId="6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4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0" t="str">
        <f>'Notas de Disciplina Financiera'!A1</f>
        <v>CASA DE LA CULTURA DE CORONEO, GTO.</v>
      </c>
      <c r="C1" s="90"/>
      <c r="D1" s="90"/>
      <c r="E1" s="41" t="s">
        <v>0</v>
      </c>
      <c r="F1" s="42">
        <f>'Notas de Disciplina Financiera'!D1</f>
        <v>2025</v>
      </c>
    </row>
    <row r="2" spans="1:6" x14ac:dyDescent="0.2">
      <c r="B2" s="90" t="s">
        <v>1</v>
      </c>
      <c r="C2" s="90"/>
      <c r="D2" s="90"/>
      <c r="E2" s="41" t="s">
        <v>2</v>
      </c>
      <c r="F2" s="42" t="str">
        <f>'Notas de Disciplina Financiera'!D2</f>
        <v>Trimestral</v>
      </c>
    </row>
    <row r="3" spans="1:6" x14ac:dyDescent="0.2">
      <c r="B3" s="90" t="str">
        <f>'Notas de Disciplina Financiera'!A3</f>
        <v xml:space="preserve"> DEL 01 DE ENERO DEL 2025 AL 31 DE DICIEMBRE DEL 2025</v>
      </c>
      <c r="C3" s="90"/>
      <c r="D3" s="90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topLeftCell="A7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0" t="str">
        <f>'Notas de Disciplina Financiera'!A1</f>
        <v>CASA DE LA CULTURA DE CORONEO, GTO.</v>
      </c>
      <c r="C1" s="90"/>
      <c r="D1" s="90"/>
      <c r="E1" s="41" t="s">
        <v>0</v>
      </c>
      <c r="F1" s="42">
        <f>'Notas de Disciplina Financiera'!D1</f>
        <v>2025</v>
      </c>
    </row>
    <row r="2" spans="1:6" x14ac:dyDescent="0.2">
      <c r="B2" s="90" t="s">
        <v>1</v>
      </c>
      <c r="C2" s="90"/>
      <c r="D2" s="90"/>
      <c r="E2" s="41" t="s">
        <v>2</v>
      </c>
      <c r="F2" s="42" t="str">
        <f>'Notas de Disciplina Financiera'!D2</f>
        <v>Trimestral</v>
      </c>
    </row>
    <row r="3" spans="1:6" x14ac:dyDescent="0.2">
      <c r="B3" s="90" t="str">
        <f>'Notas de Disciplina Financiera'!A3</f>
        <v xml:space="preserve"> DEL 01 DE ENERO DEL 2025 AL 31 DE DICIEMBRE DEL 2025</v>
      </c>
      <c r="C3" s="90"/>
      <c r="D3" s="90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0" t="str">
        <f>'Notas de Disciplina Financiera'!A1</f>
        <v>CASA DE LA CULTURA DE CORONEO, GTO.</v>
      </c>
      <c r="C1" s="90"/>
      <c r="D1" s="90"/>
      <c r="E1" s="41" t="s">
        <v>0</v>
      </c>
      <c r="F1" s="42">
        <f>'Notas de Disciplina Financiera'!D1</f>
        <v>2025</v>
      </c>
    </row>
    <row r="2" spans="1:6" x14ac:dyDescent="0.2">
      <c r="B2" s="90" t="s">
        <v>1</v>
      </c>
      <c r="C2" s="90"/>
      <c r="D2" s="90"/>
      <c r="E2" s="41" t="s">
        <v>2</v>
      </c>
      <c r="F2" s="42" t="str">
        <f>'Notas de Disciplina Financiera'!D2</f>
        <v>Trimestral</v>
      </c>
    </row>
    <row r="3" spans="1:6" x14ac:dyDescent="0.2">
      <c r="B3" s="90" t="str">
        <f>'Notas de Disciplina Financiera'!A3</f>
        <v xml:space="preserve"> DEL 01 DE ENERO DEL 2025 AL 31 DE DICIEMBRE DEL 2025</v>
      </c>
      <c r="C3" s="90"/>
      <c r="D3" s="90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showGridLines="0" topLeftCell="A4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zoomScaleNormal="100" workbookViewId="0">
      <selection activeCell="B41" sqref="B4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90" t="str">
        <f>'Notas de Disciplina Financiera'!A1</f>
        <v>CASA DE LA CULTURA DE CORONEO, GTO.</v>
      </c>
      <c r="C1" s="90"/>
      <c r="D1" s="90"/>
      <c r="E1" s="41" t="s">
        <v>0</v>
      </c>
      <c r="F1" s="42">
        <f>'Notas de Disciplina Financiera'!D1</f>
        <v>2025</v>
      </c>
    </row>
    <row r="2" spans="1:9" x14ac:dyDescent="0.2">
      <c r="B2" s="90" t="s">
        <v>1</v>
      </c>
      <c r="C2" s="90"/>
      <c r="D2" s="90"/>
      <c r="E2" s="41" t="s">
        <v>2</v>
      </c>
      <c r="F2" s="42" t="str">
        <f>'Notas de Disciplina Financiera'!D2</f>
        <v>Trimestral</v>
      </c>
    </row>
    <row r="3" spans="1:9" x14ac:dyDescent="0.2">
      <c r="B3" s="90" t="str">
        <f>'Notas de Disciplina Financiera'!A3</f>
        <v xml:space="preserve"> DEL 01 DE ENERO DEL 2025 AL 31 DE DICIEMBRE DEL 2025</v>
      </c>
      <c r="C3" s="90"/>
      <c r="D3" s="90"/>
      <c r="E3" s="41" t="s">
        <v>4</v>
      </c>
      <c r="F3" s="42">
        <f>'Notas de Disciplina Financiera'!D3</f>
        <v>4</v>
      </c>
    </row>
    <row r="5" spans="1:9" x14ac:dyDescent="0.2">
      <c r="B5" s="44" t="s">
        <v>31</v>
      </c>
    </row>
    <row r="6" spans="1:9" x14ac:dyDescent="0.2">
      <c r="B6" s="96" t="str">
        <f>B1</f>
        <v>CASA DE LA CULTURA DE CORONEO, GTO.</v>
      </c>
      <c r="C6" s="96"/>
      <c r="D6" s="96"/>
      <c r="E6" s="96"/>
      <c r="F6" s="96"/>
      <c r="G6" s="96"/>
      <c r="H6" s="96"/>
      <c r="I6" s="96"/>
    </row>
    <row r="7" spans="1:9" x14ac:dyDescent="0.2">
      <c r="B7" s="91" t="s">
        <v>32</v>
      </c>
      <c r="C7" s="91"/>
      <c r="D7" s="91"/>
      <c r="E7" s="91"/>
      <c r="F7" s="91"/>
      <c r="G7" s="91"/>
      <c r="H7" s="91"/>
      <c r="I7" s="91"/>
    </row>
    <row r="8" spans="1:9" x14ac:dyDescent="0.2">
      <c r="B8" s="91" t="s">
        <v>33</v>
      </c>
      <c r="C8" s="91"/>
      <c r="D8" s="91"/>
      <c r="E8" s="91"/>
      <c r="F8" s="91"/>
      <c r="G8" s="91"/>
      <c r="H8" s="91"/>
      <c r="I8" s="91"/>
    </row>
    <row r="9" spans="1:9" x14ac:dyDescent="0.2">
      <c r="B9" s="91" t="str">
        <f>B3</f>
        <v xml:space="preserve"> DEL 01 DE ENERO DEL 2025 AL 31 DE DICIEMBRE DEL 2025</v>
      </c>
      <c r="C9" s="91"/>
      <c r="D9" s="91"/>
      <c r="E9" s="91"/>
      <c r="F9" s="91"/>
      <c r="G9" s="91"/>
      <c r="H9" s="91"/>
      <c r="I9" s="91"/>
    </row>
    <row r="10" spans="1:9" x14ac:dyDescent="0.2">
      <c r="B10" s="92" t="s">
        <v>34</v>
      </c>
      <c r="C10" s="92"/>
      <c r="D10" s="92"/>
      <c r="E10" s="92"/>
      <c r="F10" s="92"/>
      <c r="G10" s="92"/>
      <c r="H10" s="92"/>
      <c r="I10" s="92"/>
    </row>
    <row r="11" spans="1:9" x14ac:dyDescent="0.2">
      <c r="B11" s="9"/>
      <c r="C11" s="9"/>
      <c r="D11" s="93" t="s">
        <v>35</v>
      </c>
      <c r="E11" s="94"/>
      <c r="F11" s="94"/>
      <c r="G11" s="94"/>
      <c r="H11" s="95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2538505.23</v>
      </c>
      <c r="D13" s="3">
        <f t="shared" ref="D13:I13" si="0">D14+D22+D32+D42+D52+D62+D66+D74+D78</f>
        <v>196388.57</v>
      </c>
      <c r="E13" s="3">
        <f t="shared" si="0"/>
        <v>2734893.8000000003</v>
      </c>
      <c r="F13" s="3">
        <f t="shared" si="0"/>
        <v>2725872.12</v>
      </c>
      <c r="G13" s="3">
        <f t="shared" si="0"/>
        <v>2725872.12</v>
      </c>
      <c r="H13" s="3">
        <f t="shared" si="0"/>
        <v>9021.6800000000167</v>
      </c>
      <c r="I13" s="3">
        <f t="shared" si="0"/>
        <v>2547526.91</v>
      </c>
    </row>
    <row r="14" spans="1:9" x14ac:dyDescent="0.2">
      <c r="B14" s="17" t="s">
        <v>45</v>
      </c>
      <c r="C14" s="3">
        <f>SUM(C15:C21)</f>
        <v>1755794.26</v>
      </c>
      <c r="D14" s="3">
        <f t="shared" ref="D14:I14" si="1">SUM(D15:D21)</f>
        <v>76617.31</v>
      </c>
      <c r="E14" s="3">
        <f t="shared" si="1"/>
        <v>1832411.57</v>
      </c>
      <c r="F14" s="3">
        <f t="shared" si="1"/>
        <v>1830531.8</v>
      </c>
      <c r="G14" s="3">
        <f t="shared" si="1"/>
        <v>1830531.8</v>
      </c>
      <c r="H14" s="3">
        <f t="shared" si="1"/>
        <v>1879.7699999999895</v>
      </c>
      <c r="I14" s="3">
        <f t="shared" si="1"/>
        <v>1757674.03</v>
      </c>
    </row>
    <row r="15" spans="1:9" x14ac:dyDescent="0.2">
      <c r="B15" s="16" t="s">
        <v>46</v>
      </c>
      <c r="C15" s="4">
        <v>1259855.3400000001</v>
      </c>
      <c r="D15" s="88">
        <v>-102944</v>
      </c>
      <c r="E15" s="88">
        <v>1156911.3400000001</v>
      </c>
      <c r="F15" s="88">
        <v>1156755.6000000001</v>
      </c>
      <c r="G15" s="88">
        <v>1156755.6000000001</v>
      </c>
      <c r="H15" s="89">
        <f t="shared" ref="H15:H21" si="2">E15-G15</f>
        <v>155.73999999999069</v>
      </c>
      <c r="I15" s="4">
        <f>C15+H15</f>
        <v>1260011.08</v>
      </c>
    </row>
    <row r="16" spans="1:9" x14ac:dyDescent="0.2">
      <c r="B16" s="16" t="s">
        <v>47</v>
      </c>
      <c r="C16" s="4">
        <v>284000</v>
      </c>
      <c r="D16" s="88">
        <v>150976</v>
      </c>
      <c r="E16" s="88">
        <v>434976</v>
      </c>
      <c r="F16" s="88">
        <v>434878</v>
      </c>
      <c r="G16" s="88">
        <v>434878</v>
      </c>
      <c r="H16" s="89">
        <f t="shared" si="2"/>
        <v>98</v>
      </c>
      <c r="I16" s="4">
        <f t="shared" ref="I16:I21" si="3">C16+H16</f>
        <v>284098</v>
      </c>
    </row>
    <row r="17" spans="2:9" x14ac:dyDescent="0.2">
      <c r="B17" s="16" t="s">
        <v>48</v>
      </c>
      <c r="C17" s="4">
        <v>161518.91999999998</v>
      </c>
      <c r="D17" s="88">
        <v>-15573.69</v>
      </c>
      <c r="E17" s="88">
        <v>145945.23000000001</v>
      </c>
      <c r="F17" s="88">
        <v>144319.45000000001</v>
      </c>
      <c r="G17" s="88">
        <v>144319.45000000001</v>
      </c>
      <c r="H17" s="89">
        <f t="shared" si="2"/>
        <v>1625.7799999999988</v>
      </c>
      <c r="I17" s="4">
        <f t="shared" si="3"/>
        <v>163144.69999999998</v>
      </c>
    </row>
    <row r="18" spans="2:9" x14ac:dyDescent="0.2">
      <c r="B18" s="16" t="s">
        <v>49</v>
      </c>
      <c r="C18" s="4">
        <v>0</v>
      </c>
      <c r="D18" s="88">
        <v>0</v>
      </c>
      <c r="E18" s="88">
        <v>0</v>
      </c>
      <c r="F18" s="88">
        <v>0</v>
      </c>
      <c r="G18" s="88">
        <v>0</v>
      </c>
      <c r="H18" s="89">
        <f t="shared" si="2"/>
        <v>0</v>
      </c>
      <c r="I18" s="4">
        <f t="shared" si="3"/>
        <v>0</v>
      </c>
    </row>
    <row r="19" spans="2:9" x14ac:dyDescent="0.2">
      <c r="B19" s="16" t="s">
        <v>50</v>
      </c>
      <c r="C19" s="4">
        <v>50420</v>
      </c>
      <c r="D19" s="88">
        <v>44159</v>
      </c>
      <c r="E19" s="88">
        <v>94579</v>
      </c>
      <c r="F19" s="88">
        <v>94578.75</v>
      </c>
      <c r="G19" s="88">
        <v>94578.75</v>
      </c>
      <c r="H19" s="89">
        <f t="shared" si="2"/>
        <v>0.25</v>
      </c>
      <c r="I19" s="4">
        <f t="shared" si="3"/>
        <v>50420.25</v>
      </c>
    </row>
    <row r="20" spans="2:9" x14ac:dyDescent="0.2">
      <c r="B20" s="16" t="s">
        <v>51</v>
      </c>
      <c r="C20" s="4">
        <v>0</v>
      </c>
      <c r="D20" s="88">
        <v>0</v>
      </c>
      <c r="E20" s="88">
        <v>0</v>
      </c>
      <c r="F20" s="88">
        <v>0</v>
      </c>
      <c r="G20" s="88">
        <v>0</v>
      </c>
      <c r="H20" s="89">
        <f t="shared" si="2"/>
        <v>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88">
        <v>0</v>
      </c>
      <c r="E21" s="88">
        <v>0</v>
      </c>
      <c r="F21" s="88">
        <v>0</v>
      </c>
      <c r="G21" s="88">
        <v>0</v>
      </c>
      <c r="H21" s="89">
        <f t="shared" si="2"/>
        <v>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202000</v>
      </c>
      <c r="D22" s="3">
        <f t="shared" ref="D22:I22" si="4">SUM(D23:D31)</f>
        <v>179964</v>
      </c>
      <c r="E22" s="3">
        <f t="shared" si="4"/>
        <v>381964</v>
      </c>
      <c r="F22" s="3">
        <f t="shared" si="4"/>
        <v>376977.51</v>
      </c>
      <c r="G22" s="3">
        <f t="shared" si="4"/>
        <v>376977.51</v>
      </c>
      <c r="H22" s="3">
        <f t="shared" si="4"/>
        <v>4986.4900000000034</v>
      </c>
      <c r="I22" s="3">
        <f t="shared" si="4"/>
        <v>206986.49000000002</v>
      </c>
    </row>
    <row r="23" spans="2:9" x14ac:dyDescent="0.2">
      <c r="B23" s="16" t="s">
        <v>54</v>
      </c>
      <c r="C23" s="4">
        <v>62000</v>
      </c>
      <c r="D23" s="88">
        <v>35364</v>
      </c>
      <c r="E23" s="88">
        <v>97364</v>
      </c>
      <c r="F23" s="88">
        <v>99305.29</v>
      </c>
      <c r="G23" s="88">
        <v>99305.29</v>
      </c>
      <c r="H23" s="89">
        <f t="shared" ref="H23:H31" si="5">E23-G23</f>
        <v>-1941.2899999999936</v>
      </c>
      <c r="I23" s="4">
        <f t="shared" ref="I23:I31" si="6">C23+H23</f>
        <v>60058.710000000006</v>
      </c>
    </row>
    <row r="24" spans="2:9" x14ac:dyDescent="0.2">
      <c r="B24" s="16" t="s">
        <v>55</v>
      </c>
      <c r="C24" s="4">
        <v>37000</v>
      </c>
      <c r="D24" s="88">
        <v>61300</v>
      </c>
      <c r="E24" s="88">
        <v>98300</v>
      </c>
      <c r="F24" s="88">
        <v>98277.06</v>
      </c>
      <c r="G24" s="88">
        <v>98277.06</v>
      </c>
      <c r="H24" s="89">
        <f t="shared" si="5"/>
        <v>22.940000000002328</v>
      </c>
      <c r="I24" s="4">
        <f t="shared" si="6"/>
        <v>37022.94</v>
      </c>
    </row>
    <row r="25" spans="2:9" x14ac:dyDescent="0.2">
      <c r="B25" s="16" t="s">
        <v>56</v>
      </c>
      <c r="C25" s="4">
        <v>0</v>
      </c>
      <c r="D25" s="88">
        <v>0</v>
      </c>
      <c r="E25" s="88">
        <v>0</v>
      </c>
      <c r="F25" s="88">
        <v>0</v>
      </c>
      <c r="G25" s="88">
        <v>0</v>
      </c>
      <c r="H25" s="89">
        <f t="shared" si="5"/>
        <v>0</v>
      </c>
      <c r="I25" s="4">
        <f t="shared" si="6"/>
        <v>0</v>
      </c>
    </row>
    <row r="26" spans="2:9" x14ac:dyDescent="0.2">
      <c r="B26" s="16" t="s">
        <v>57</v>
      </c>
      <c r="C26" s="4">
        <v>1000</v>
      </c>
      <c r="D26" s="88">
        <v>67500</v>
      </c>
      <c r="E26" s="88">
        <v>68500</v>
      </c>
      <c r="F26" s="88">
        <v>68469.27</v>
      </c>
      <c r="G26" s="88">
        <v>68469.27</v>
      </c>
      <c r="H26" s="89">
        <f t="shared" si="5"/>
        <v>30.729999999995925</v>
      </c>
      <c r="I26" s="4">
        <f t="shared" si="6"/>
        <v>1030.7299999999959</v>
      </c>
    </row>
    <row r="27" spans="2:9" x14ac:dyDescent="0.2">
      <c r="B27" s="16" t="s">
        <v>58</v>
      </c>
      <c r="C27" s="4">
        <v>0</v>
      </c>
      <c r="D27" s="88">
        <v>0</v>
      </c>
      <c r="E27" s="88">
        <v>0</v>
      </c>
      <c r="F27" s="88">
        <v>0</v>
      </c>
      <c r="G27" s="88">
        <v>0</v>
      </c>
      <c r="H27" s="89">
        <f t="shared" si="5"/>
        <v>0</v>
      </c>
      <c r="I27" s="4">
        <f t="shared" si="6"/>
        <v>0</v>
      </c>
    </row>
    <row r="28" spans="2:9" x14ac:dyDescent="0.2">
      <c r="B28" s="16" t="s">
        <v>59</v>
      </c>
      <c r="C28" s="4">
        <v>102000</v>
      </c>
      <c r="D28" s="88">
        <v>-14430</v>
      </c>
      <c r="E28" s="88">
        <v>87570</v>
      </c>
      <c r="F28" s="88">
        <v>80700</v>
      </c>
      <c r="G28" s="88">
        <v>80700</v>
      </c>
      <c r="H28" s="89">
        <f t="shared" si="5"/>
        <v>6870</v>
      </c>
      <c r="I28" s="4">
        <f t="shared" si="6"/>
        <v>108870</v>
      </c>
    </row>
    <row r="29" spans="2:9" x14ac:dyDescent="0.2">
      <c r="B29" s="16" t="s">
        <v>60</v>
      </c>
      <c r="C29" s="4">
        <v>0</v>
      </c>
      <c r="D29" s="88">
        <v>23230</v>
      </c>
      <c r="E29" s="88">
        <v>23230</v>
      </c>
      <c r="F29" s="88">
        <v>23227.74</v>
      </c>
      <c r="G29" s="88">
        <v>23227.74</v>
      </c>
      <c r="H29" s="89">
        <f t="shared" si="5"/>
        <v>2.2599999999983993</v>
      </c>
      <c r="I29" s="4">
        <f t="shared" si="6"/>
        <v>2.2599999999983993</v>
      </c>
    </row>
    <row r="30" spans="2:9" x14ac:dyDescent="0.2">
      <c r="B30" s="16" t="s">
        <v>61</v>
      </c>
      <c r="C30" s="4">
        <v>0</v>
      </c>
      <c r="D30" s="88">
        <v>0</v>
      </c>
      <c r="E30" s="88">
        <v>0</v>
      </c>
      <c r="F30" s="88">
        <v>0</v>
      </c>
      <c r="G30" s="88">
        <v>0</v>
      </c>
      <c r="H30" s="89">
        <f t="shared" si="5"/>
        <v>0</v>
      </c>
      <c r="I30" s="4">
        <f t="shared" si="6"/>
        <v>0</v>
      </c>
    </row>
    <row r="31" spans="2:9" x14ac:dyDescent="0.2">
      <c r="B31" s="16" t="s">
        <v>62</v>
      </c>
      <c r="C31" s="4">
        <v>0</v>
      </c>
      <c r="D31" s="88">
        <v>7000</v>
      </c>
      <c r="E31" s="88">
        <v>7000</v>
      </c>
      <c r="F31" s="88">
        <v>6998.15</v>
      </c>
      <c r="G31" s="88">
        <v>6998.15</v>
      </c>
      <c r="H31" s="89">
        <f t="shared" si="5"/>
        <v>1.8500000000003638</v>
      </c>
      <c r="I31" s="4">
        <f t="shared" si="6"/>
        <v>1.8500000000003638</v>
      </c>
    </row>
    <row r="32" spans="2:9" x14ac:dyDescent="0.2">
      <c r="B32" s="17" t="s">
        <v>63</v>
      </c>
      <c r="C32" s="3">
        <f>SUM(C33:C41)</f>
        <v>319234.16000000003</v>
      </c>
      <c r="D32" s="3">
        <f t="shared" ref="D32:I32" si="7">SUM(D33:D41)</f>
        <v>130152.07</v>
      </c>
      <c r="E32" s="3">
        <f t="shared" si="7"/>
        <v>449386.23</v>
      </c>
      <c r="F32" s="3">
        <f t="shared" si="7"/>
        <v>448173.81000000006</v>
      </c>
      <c r="G32" s="3">
        <f t="shared" si="7"/>
        <v>448173.81000000006</v>
      </c>
      <c r="H32" s="3">
        <f t="shared" si="7"/>
        <v>1212.4200000000237</v>
      </c>
      <c r="I32" s="3">
        <f t="shared" si="7"/>
        <v>320446.58</v>
      </c>
    </row>
    <row r="33" spans="2:9" x14ac:dyDescent="0.2">
      <c r="B33" s="16" t="s">
        <v>64</v>
      </c>
      <c r="C33" s="4">
        <v>37000</v>
      </c>
      <c r="D33" s="88">
        <v>11400</v>
      </c>
      <c r="E33" s="88">
        <v>48400</v>
      </c>
      <c r="F33" s="88">
        <v>48231</v>
      </c>
      <c r="G33" s="88">
        <v>48231</v>
      </c>
      <c r="H33" s="89">
        <f t="shared" ref="H33:H41" si="8">E33-G33</f>
        <v>169</v>
      </c>
      <c r="I33" s="4">
        <f t="shared" ref="I33:I41" si="9">C33+H33</f>
        <v>37169</v>
      </c>
    </row>
    <row r="34" spans="2:9" x14ac:dyDescent="0.2">
      <c r="B34" s="16" t="s">
        <v>65</v>
      </c>
      <c r="C34" s="4">
        <v>200</v>
      </c>
      <c r="D34" s="88">
        <v>0</v>
      </c>
      <c r="E34" s="88">
        <v>200</v>
      </c>
      <c r="F34" s="88">
        <v>0</v>
      </c>
      <c r="G34" s="88">
        <v>0</v>
      </c>
      <c r="H34" s="89">
        <f t="shared" si="8"/>
        <v>200</v>
      </c>
      <c r="I34" s="4">
        <f t="shared" si="9"/>
        <v>400</v>
      </c>
    </row>
    <row r="35" spans="2:9" x14ac:dyDescent="0.2">
      <c r="B35" s="16" t="s">
        <v>66</v>
      </c>
      <c r="C35" s="4">
        <v>74580</v>
      </c>
      <c r="D35" s="88">
        <v>-3910</v>
      </c>
      <c r="E35" s="88">
        <v>70670</v>
      </c>
      <c r="F35" s="88">
        <v>70670</v>
      </c>
      <c r="G35" s="88">
        <v>70670</v>
      </c>
      <c r="H35" s="89">
        <f t="shared" si="8"/>
        <v>0</v>
      </c>
      <c r="I35" s="4">
        <f t="shared" si="9"/>
        <v>74580</v>
      </c>
    </row>
    <row r="36" spans="2:9" x14ac:dyDescent="0.2">
      <c r="B36" s="16" t="s">
        <v>67</v>
      </c>
      <c r="C36" s="4">
        <v>27920</v>
      </c>
      <c r="D36" s="88">
        <v>-7920</v>
      </c>
      <c r="E36" s="88">
        <v>20000</v>
      </c>
      <c r="F36" s="88">
        <v>19174.39</v>
      </c>
      <c r="G36" s="88">
        <v>19174.39</v>
      </c>
      <c r="H36" s="89">
        <f t="shared" si="8"/>
        <v>825.61000000000058</v>
      </c>
      <c r="I36" s="4">
        <f t="shared" si="9"/>
        <v>28745.61</v>
      </c>
    </row>
    <row r="37" spans="2:9" x14ac:dyDescent="0.2">
      <c r="B37" s="16" t="s">
        <v>68</v>
      </c>
      <c r="C37" s="4">
        <v>12100</v>
      </c>
      <c r="D37" s="88">
        <v>23380</v>
      </c>
      <c r="E37" s="88">
        <v>35480</v>
      </c>
      <c r="F37" s="88">
        <v>35495.21</v>
      </c>
      <c r="G37" s="88">
        <v>35495.21</v>
      </c>
      <c r="H37" s="89">
        <f t="shared" si="8"/>
        <v>-15.209999999999127</v>
      </c>
      <c r="I37" s="4">
        <f t="shared" si="9"/>
        <v>12084.79</v>
      </c>
    </row>
    <row r="38" spans="2:9" x14ac:dyDescent="0.2">
      <c r="B38" s="16" t="s">
        <v>69</v>
      </c>
      <c r="C38" s="4">
        <v>0</v>
      </c>
      <c r="D38" s="88">
        <v>0</v>
      </c>
      <c r="E38" s="88">
        <v>0</v>
      </c>
      <c r="F38" s="88">
        <v>0</v>
      </c>
      <c r="G38" s="88">
        <v>0</v>
      </c>
      <c r="H38" s="89">
        <f t="shared" si="8"/>
        <v>0</v>
      </c>
      <c r="I38" s="4">
        <f t="shared" si="9"/>
        <v>0</v>
      </c>
    </row>
    <row r="39" spans="2:9" x14ac:dyDescent="0.2">
      <c r="B39" s="16" t="s">
        <v>70</v>
      </c>
      <c r="C39" s="4">
        <v>12000</v>
      </c>
      <c r="D39" s="88">
        <v>-3300</v>
      </c>
      <c r="E39" s="88">
        <v>8700</v>
      </c>
      <c r="F39" s="88">
        <v>8228.91</v>
      </c>
      <c r="G39" s="88">
        <v>8228.91</v>
      </c>
      <c r="H39" s="89">
        <f t="shared" si="8"/>
        <v>471.09000000000015</v>
      </c>
      <c r="I39" s="4">
        <f t="shared" si="9"/>
        <v>12471.09</v>
      </c>
    </row>
    <row r="40" spans="2:9" x14ac:dyDescent="0.2">
      <c r="B40" s="16" t="s">
        <v>71</v>
      </c>
      <c r="C40" s="4">
        <v>56635.38</v>
      </c>
      <c r="D40" s="88">
        <v>114202.07</v>
      </c>
      <c r="E40" s="88">
        <v>170837.45</v>
      </c>
      <c r="F40" s="88">
        <v>171655.52</v>
      </c>
      <c r="G40" s="88">
        <v>171655.52</v>
      </c>
      <c r="H40" s="89">
        <f t="shared" si="8"/>
        <v>-818.06999999997788</v>
      </c>
      <c r="I40" s="4">
        <f t="shared" si="9"/>
        <v>55817.310000000019</v>
      </c>
    </row>
    <row r="41" spans="2:9" x14ac:dyDescent="0.2">
      <c r="B41" s="16" t="s">
        <v>72</v>
      </c>
      <c r="C41" s="4">
        <v>98798.78</v>
      </c>
      <c r="D41" s="88">
        <v>-3700</v>
      </c>
      <c r="E41" s="88">
        <v>95098.78</v>
      </c>
      <c r="F41" s="88">
        <v>94718.78</v>
      </c>
      <c r="G41" s="88">
        <v>94718.78</v>
      </c>
      <c r="H41" s="89">
        <f t="shared" si="8"/>
        <v>380</v>
      </c>
      <c r="I41" s="4">
        <f t="shared" si="9"/>
        <v>99178.78</v>
      </c>
    </row>
    <row r="42" spans="2:9" x14ac:dyDescent="0.2">
      <c r="B42" s="17" t="s">
        <v>73</v>
      </c>
      <c r="C42" s="3">
        <f>SUM(C43:C51)</f>
        <v>0</v>
      </c>
      <c r="D42" s="3">
        <f t="shared" ref="D42:I42" si="10">SUM(D43:D51)</f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 t="shared" si="10"/>
        <v>0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77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f t="shared" si="11"/>
        <v>0</v>
      </c>
      <c r="I46" s="4">
        <f t="shared" si="12"/>
        <v>0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16700</v>
      </c>
      <c r="D52" s="3">
        <f t="shared" ref="D52:I52" si="13">SUM(D53:D61)</f>
        <v>54432</v>
      </c>
      <c r="E52" s="3">
        <f t="shared" si="13"/>
        <v>71132</v>
      </c>
      <c r="F52" s="3">
        <f t="shared" si="13"/>
        <v>70189</v>
      </c>
      <c r="G52" s="3">
        <f t="shared" si="13"/>
        <v>70189</v>
      </c>
      <c r="H52" s="3">
        <f t="shared" si="13"/>
        <v>943</v>
      </c>
      <c r="I52" s="3">
        <f t="shared" si="13"/>
        <v>17643</v>
      </c>
    </row>
    <row r="53" spans="2:9" x14ac:dyDescent="0.2">
      <c r="B53" s="16" t="s">
        <v>84</v>
      </c>
      <c r="C53" s="4">
        <v>11700</v>
      </c>
      <c r="D53" s="88">
        <v>15232</v>
      </c>
      <c r="E53" s="88">
        <v>26932</v>
      </c>
      <c r="F53" s="88">
        <v>26075</v>
      </c>
      <c r="G53" s="88">
        <v>26075</v>
      </c>
      <c r="H53" s="89">
        <f t="shared" ref="H53:H61" si="14">E53-G53</f>
        <v>857</v>
      </c>
      <c r="I53" s="4">
        <f t="shared" ref="I53:I61" si="15">C53+H53</f>
        <v>12557</v>
      </c>
    </row>
    <row r="54" spans="2:9" x14ac:dyDescent="0.2">
      <c r="B54" s="16" t="s">
        <v>85</v>
      </c>
      <c r="C54" s="4">
        <v>5000</v>
      </c>
      <c r="D54" s="88">
        <v>39200</v>
      </c>
      <c r="E54" s="88">
        <v>44200</v>
      </c>
      <c r="F54" s="88">
        <v>44114</v>
      </c>
      <c r="G54" s="88">
        <v>44114</v>
      </c>
      <c r="H54" s="89">
        <f t="shared" si="14"/>
        <v>86</v>
      </c>
      <c r="I54" s="4">
        <f t="shared" si="15"/>
        <v>5086</v>
      </c>
    </row>
    <row r="55" spans="2:9" x14ac:dyDescent="0.2">
      <c r="B55" s="16" t="s">
        <v>86</v>
      </c>
      <c r="C55" s="4">
        <v>0</v>
      </c>
      <c r="D55" s="88">
        <v>0</v>
      </c>
      <c r="E55" s="88">
        <v>0</v>
      </c>
      <c r="F55" s="88">
        <v>0</v>
      </c>
      <c r="G55" s="88">
        <v>0</v>
      </c>
      <c r="H55" s="89">
        <f t="shared" si="14"/>
        <v>0</v>
      </c>
      <c r="I55" s="4">
        <f t="shared" si="15"/>
        <v>0</v>
      </c>
    </row>
    <row r="56" spans="2:9" x14ac:dyDescent="0.2">
      <c r="B56" s="16" t="s">
        <v>87</v>
      </c>
      <c r="C56" s="4">
        <v>0</v>
      </c>
      <c r="D56" s="88">
        <v>0</v>
      </c>
      <c r="E56" s="88">
        <v>0</v>
      </c>
      <c r="F56" s="88">
        <v>0</v>
      </c>
      <c r="G56" s="88">
        <v>0</v>
      </c>
      <c r="H56" s="89">
        <f t="shared" si="14"/>
        <v>0</v>
      </c>
      <c r="I56" s="4">
        <f t="shared" si="15"/>
        <v>0</v>
      </c>
    </row>
    <row r="57" spans="2:9" x14ac:dyDescent="0.2">
      <c r="B57" s="16" t="s">
        <v>88</v>
      </c>
      <c r="C57" s="4">
        <v>0</v>
      </c>
      <c r="D57" s="88">
        <v>0</v>
      </c>
      <c r="E57" s="88">
        <v>0</v>
      </c>
      <c r="F57" s="88">
        <v>0</v>
      </c>
      <c r="G57" s="88">
        <v>0</v>
      </c>
      <c r="H57" s="89">
        <f t="shared" si="14"/>
        <v>0</v>
      </c>
      <c r="I57" s="4">
        <f t="shared" si="15"/>
        <v>0</v>
      </c>
    </row>
    <row r="58" spans="2:9" x14ac:dyDescent="0.2">
      <c r="B58" s="16" t="s">
        <v>89</v>
      </c>
      <c r="C58" s="4">
        <v>0</v>
      </c>
      <c r="D58" s="88">
        <v>0</v>
      </c>
      <c r="E58" s="88">
        <v>0</v>
      </c>
      <c r="F58" s="88">
        <v>0</v>
      </c>
      <c r="G58" s="88">
        <v>0</v>
      </c>
      <c r="H58" s="89">
        <f t="shared" si="14"/>
        <v>0</v>
      </c>
      <c r="I58" s="4">
        <f t="shared" si="15"/>
        <v>0</v>
      </c>
    </row>
    <row r="59" spans="2:9" x14ac:dyDescent="0.2">
      <c r="B59" s="16" t="s">
        <v>90</v>
      </c>
      <c r="C59" s="4">
        <v>0</v>
      </c>
      <c r="D59" s="88">
        <v>0</v>
      </c>
      <c r="E59" s="88">
        <v>0</v>
      </c>
      <c r="F59" s="88">
        <v>0</v>
      </c>
      <c r="G59" s="88">
        <v>0</v>
      </c>
      <c r="H59" s="89">
        <f t="shared" si="14"/>
        <v>0</v>
      </c>
      <c r="I59" s="4">
        <f t="shared" si="15"/>
        <v>0</v>
      </c>
    </row>
    <row r="60" spans="2:9" x14ac:dyDescent="0.2">
      <c r="B60" s="16" t="s">
        <v>91</v>
      </c>
      <c r="C60" s="4">
        <v>0</v>
      </c>
      <c r="D60" s="88">
        <v>0</v>
      </c>
      <c r="E60" s="88">
        <v>0</v>
      </c>
      <c r="F60" s="88">
        <v>0</v>
      </c>
      <c r="G60" s="88">
        <v>0</v>
      </c>
      <c r="H60" s="89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0</v>
      </c>
      <c r="D61" s="88">
        <v>0</v>
      </c>
      <c r="E61" s="88">
        <v>0</v>
      </c>
      <c r="F61" s="88">
        <v>0</v>
      </c>
      <c r="G61" s="88">
        <v>0</v>
      </c>
      <c r="H61" s="89">
        <f t="shared" si="14"/>
        <v>0</v>
      </c>
      <c r="I61" s="4">
        <f t="shared" si="15"/>
        <v>0</v>
      </c>
    </row>
    <row r="62" spans="2:9" x14ac:dyDescent="0.2">
      <c r="B62" s="17" t="s">
        <v>93</v>
      </c>
      <c r="C62" s="3">
        <f>SUM(C63:C65)</f>
        <v>0</v>
      </c>
      <c r="D62" s="3">
        <f t="shared" ref="D62:I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0</v>
      </c>
    </row>
    <row r="63" spans="2:9" x14ac:dyDescent="0.2">
      <c r="B63" s="16" t="s">
        <v>94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7">D63+F63-E63-G63</f>
        <v>0</v>
      </c>
      <c r="I63" s="4">
        <f t="shared" ref="I63:I65" si="18">C63+H63</f>
        <v>0</v>
      </c>
    </row>
    <row r="64" spans="2:9" x14ac:dyDescent="0.2">
      <c r="B64" s="16" t="s">
        <v>95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97</v>
      </c>
      <c r="C66" s="3">
        <f>SUM(C67:C73)</f>
        <v>0</v>
      </c>
      <c r="D66" s="3">
        <f t="shared" ref="D66:I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0</v>
      </c>
    </row>
    <row r="74" spans="2:9" x14ac:dyDescent="0.2">
      <c r="B74" s="17" t="s">
        <v>105</v>
      </c>
      <c r="C74" s="3">
        <f>SUM(C75:C77)</f>
        <v>244776.81</v>
      </c>
      <c r="D74" s="3">
        <f t="shared" ref="D74:I74" si="22">SUM(D75:D77)</f>
        <v>-244776.81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244776.81</v>
      </c>
    </row>
    <row r="75" spans="2:9" x14ac:dyDescent="0.2">
      <c r="B75" s="16" t="s">
        <v>106</v>
      </c>
      <c r="C75" s="4">
        <v>0</v>
      </c>
      <c r="D75" s="88">
        <v>0</v>
      </c>
      <c r="E75" s="88">
        <v>0</v>
      </c>
      <c r="F75" s="88">
        <v>0</v>
      </c>
      <c r="G75" s="88">
        <v>0</v>
      </c>
      <c r="H75" s="89">
        <f t="shared" ref="H75:H77" si="23">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88">
        <v>0</v>
      </c>
      <c r="E76" s="88">
        <v>0</v>
      </c>
      <c r="F76" s="88">
        <v>0</v>
      </c>
      <c r="G76" s="88">
        <v>0</v>
      </c>
      <c r="H76" s="89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244776.81</v>
      </c>
      <c r="D77" s="88">
        <v>-244776.81</v>
      </c>
      <c r="E77" s="88">
        <v>0</v>
      </c>
      <c r="F77" s="88">
        <v>0</v>
      </c>
      <c r="G77" s="88">
        <v>0</v>
      </c>
      <c r="H77" s="89">
        <f t="shared" si="23"/>
        <v>0</v>
      </c>
      <c r="I77" s="4">
        <f t="shared" si="24"/>
        <v>244776.81</v>
      </c>
    </row>
    <row r="78" spans="2:9" x14ac:dyDescent="0.2">
      <c r="B78" s="17" t="s">
        <v>109</v>
      </c>
      <c r="C78" s="3">
        <f>SUM(C79:C85)</f>
        <v>0</v>
      </c>
      <c r="D78" s="3">
        <f t="shared" ref="D78:I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28">D88+D96+D106+D116+D126+D136+D140+D148+D152</f>
        <v>0</v>
      </c>
      <c r="E87" s="3">
        <f t="shared" ref="E87" si="29">E88+E96+E106+E116+E126+E136+E140+E148+E152</f>
        <v>0</v>
      </c>
      <c r="F87" s="3">
        <f t="shared" ref="F87" si="30">F88+F96+F106+F116+F126+F136+F140+F148+F152</f>
        <v>0</v>
      </c>
      <c r="G87" s="3">
        <f t="shared" ref="G87" si="31">G88+G96+G106+G116+G126+G136+G140+G148+G152</f>
        <v>0</v>
      </c>
      <c r="H87" s="3">
        <f t="shared" ref="H87" si="32">H88+H96+H106+H116+H126+H136+H140+H148+H152</f>
        <v>0</v>
      </c>
      <c r="I87" s="3">
        <f t="shared" ref="I87" si="33">I88+I96+I106+I116+I126+I136+I140+I148+I152</f>
        <v>0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0</v>
      </c>
      <c r="I88" s="3">
        <f t="shared" ref="I88" si="39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0</v>
      </c>
      <c r="E96" s="3">
        <f t="shared" ref="E96" si="43">SUM(E97:E105)</f>
        <v>0</v>
      </c>
      <c r="F96" s="3">
        <f t="shared" ref="F96" si="44">SUM(F97:F105)</f>
        <v>0</v>
      </c>
      <c r="G96" s="3">
        <f t="shared" ref="G96" si="45">SUM(G97:G105)</f>
        <v>0</v>
      </c>
      <c r="H96" s="3">
        <f t="shared" ref="H96" si="46">SUM(H97:H105)</f>
        <v>0</v>
      </c>
      <c r="I96" s="3">
        <f t="shared" ref="I96" si="47">SUM(I97:I105)</f>
        <v>0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48">D97+F97-E97-G97</f>
        <v>0</v>
      </c>
      <c r="I97" s="4">
        <f t="shared" ref="I97:I105" si="49">C97+H97</f>
        <v>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48"/>
        <v>0</v>
      </c>
      <c r="I100" s="4">
        <f t="shared" si="49"/>
        <v>0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8"/>
        <v>0</v>
      </c>
      <c r="I101" s="4">
        <f t="shared" si="49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48"/>
        <v>0</v>
      </c>
      <c r="I103" s="4">
        <f t="shared" si="49"/>
        <v>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0</v>
      </c>
      <c r="F106" s="3">
        <f t="shared" ref="F106" si="52">SUM(F107:F115)</f>
        <v>0</v>
      </c>
      <c r="G106" s="3">
        <f t="shared" ref="G106" si="53">SUM(G107:G115)</f>
        <v>0</v>
      </c>
      <c r="H106" s="3">
        <f t="shared" ref="H106" si="54">SUM(H107:H115)</f>
        <v>0</v>
      </c>
      <c r="I106" s="3">
        <f t="shared" ref="I106" si="55">SUM(I107:I115)</f>
        <v>0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0</v>
      </c>
      <c r="I107" s="4">
        <f t="shared" ref="I107:I115" si="57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6"/>
        <v>0</v>
      </c>
      <c r="I108" s="4">
        <f t="shared" si="57"/>
        <v>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56"/>
        <v>0</v>
      </c>
      <c r="I109" s="4">
        <f t="shared" si="57"/>
        <v>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56"/>
        <v>0</v>
      </c>
      <c r="I111" s="4">
        <f t="shared" si="57"/>
        <v>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56"/>
        <v>0</v>
      </c>
      <c r="I114" s="4">
        <f t="shared" si="57"/>
        <v>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0</v>
      </c>
      <c r="E116" s="3">
        <f t="shared" ref="E116" si="59">SUM(E117:E125)</f>
        <v>0</v>
      </c>
      <c r="F116" s="3">
        <f t="shared" ref="F116" si="60">SUM(F117:F125)</f>
        <v>0</v>
      </c>
      <c r="G116" s="3">
        <f t="shared" ref="G116" si="61">SUM(G117:G125)</f>
        <v>0</v>
      </c>
      <c r="H116" s="3">
        <f t="shared" ref="H116" si="62">SUM(H117:H125)</f>
        <v>0</v>
      </c>
      <c r="I116" s="3">
        <f t="shared" ref="I116" si="63">SUM(I117:I125)</f>
        <v>0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64"/>
        <v>0</v>
      </c>
      <c r="I120" s="4">
        <f t="shared" si="65"/>
        <v>0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0</v>
      </c>
      <c r="E126" s="3">
        <f t="shared" ref="E126" si="67">SUM(E127:E135)</f>
        <v>0</v>
      </c>
      <c r="F126" s="3">
        <f t="shared" ref="F126" si="68">SUM(F127:F135)</f>
        <v>0</v>
      </c>
      <c r="G126" s="3">
        <f t="shared" ref="G126" si="69">SUM(G127:G135)</f>
        <v>0</v>
      </c>
      <c r="H126" s="3">
        <f t="shared" ref="H126" si="70">SUM(H127:H135)</f>
        <v>0</v>
      </c>
      <c r="I126" s="3">
        <f t="shared" ref="I126" si="71">SUM(I127:I135)</f>
        <v>0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72">D127+F127-E127-G127</f>
        <v>0</v>
      </c>
      <c r="I127" s="4">
        <f t="shared" ref="I127:I135" si="73">C127+H127</f>
        <v>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72"/>
        <v>0</v>
      </c>
      <c r="I132" s="4">
        <f t="shared" si="73"/>
        <v>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4">SUM(D137:D139)</f>
        <v>0</v>
      </c>
      <c r="E136" s="3">
        <f t="shared" ref="E136" si="75">SUM(E137:E139)</f>
        <v>0</v>
      </c>
      <c r="F136" s="3">
        <f t="shared" ref="F136" si="76">SUM(F137:F139)</f>
        <v>0</v>
      </c>
      <c r="G136" s="3">
        <f t="shared" ref="G136" si="77">SUM(G137:G139)</f>
        <v>0</v>
      </c>
      <c r="H136" s="3">
        <f t="shared" ref="H136" si="78">SUM(H137:H139)</f>
        <v>0</v>
      </c>
      <c r="I136" s="3">
        <f t="shared" ref="I136" si="79">SUM(I137:I139)</f>
        <v>0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80">D137+F137-E137-G137</f>
        <v>0</v>
      </c>
      <c r="I137" s="4">
        <f t="shared" ref="I137:I139" si="81">C137+H137</f>
        <v>0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80"/>
        <v>0</v>
      </c>
      <c r="I139" s="4">
        <f t="shared" si="81"/>
        <v>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" si="95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2538505.23</v>
      </c>
      <c r="D161" s="6">
        <f t="shared" ref="D161:I161" si="106">D87+D13</f>
        <v>196388.57</v>
      </c>
      <c r="E161" s="6">
        <f t="shared" si="106"/>
        <v>2734893.8000000003</v>
      </c>
      <c r="F161" s="6">
        <f t="shared" si="106"/>
        <v>2725872.12</v>
      </c>
      <c r="G161" s="6">
        <f t="shared" si="106"/>
        <v>2725872.12</v>
      </c>
      <c r="H161" s="6">
        <f t="shared" si="106"/>
        <v>9021.6800000000167</v>
      </c>
      <c r="I161" s="6">
        <f t="shared" si="106"/>
        <v>2547526.91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ignoredErrors>
    <ignoredError sqref="C13:I14 C87:I95 C126:G153 H127:I135 H154:I159 H153:I153 C117:I125 C116:G116 C107:I115 C106:G106 C97:I105 C96:G96 C79:I85 C52:G52 C50:I51 C22:G22 C15:C21 I15:I21 C32:G32 C23:C31 C42:G42 C33:C41 C62:G74 C53:C61 C78:G78 C75:C77 C43:G49 I43:I49 H43:H49 H15:H21 H23:H31 H33:H41 H53:H61 H75:H77" unlockedFormula="1"/>
    <ignoredError sqref="H136:I152 H126:I126 H116:I116 H106:I106 H96:I96 H52 I52:I78 I22 I32 I23:I31 I42 I33:I41 H62:H74 H78 H42 H32 H22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activeCell="F21" sqref="F2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0" t="str">
        <f>'Notas de Disciplina Financiera'!A1</f>
        <v>CASA DE LA CULTURA DE CORONEO, GTO.</v>
      </c>
      <c r="C1" s="90"/>
      <c r="D1" s="90"/>
      <c r="E1" s="41" t="s">
        <v>0</v>
      </c>
      <c r="F1" s="42">
        <f>'Notas de Disciplina Financiera'!D1</f>
        <v>2025</v>
      </c>
    </row>
    <row r="2" spans="1:6" x14ac:dyDescent="0.2">
      <c r="B2" s="90" t="s">
        <v>1</v>
      </c>
      <c r="C2" s="90"/>
      <c r="D2" s="90"/>
      <c r="E2" s="41" t="s">
        <v>2</v>
      </c>
      <c r="F2" s="42" t="str">
        <f>'Notas de Disciplina Financiera'!D2</f>
        <v>Trimestral</v>
      </c>
    </row>
    <row r="3" spans="1:6" x14ac:dyDescent="0.2">
      <c r="B3" s="90" t="str">
        <f>'Notas de Disciplina Financiera'!A3</f>
        <v xml:space="preserve"> DEL 01 DE ENERO DEL 2025 AL 31 DE DICIEMBRE DEL 2025</v>
      </c>
      <c r="C3" s="90"/>
      <c r="D3" s="90"/>
      <c r="E3" s="41" t="s">
        <v>4</v>
      </c>
      <c r="F3" s="42">
        <f>'Notas de Disciplina Financiera'!D3</f>
        <v>4</v>
      </c>
    </row>
    <row r="5" spans="1:6" ht="12" thickBot="1" x14ac:dyDescent="0.25">
      <c r="C5" s="44" t="s">
        <v>121</v>
      </c>
    </row>
    <row r="6" spans="1:6" x14ac:dyDescent="0.2">
      <c r="B6" s="99" t="str">
        <f>B1</f>
        <v>CASA DE LA CULTURA DE CORONEO, GTO.</v>
      </c>
      <c r="C6" s="100"/>
      <c r="D6" s="100"/>
      <c r="E6" s="100"/>
      <c r="F6" s="101"/>
    </row>
    <row r="7" spans="1:6" x14ac:dyDescent="0.2">
      <c r="B7" s="102" t="s">
        <v>122</v>
      </c>
      <c r="C7" s="103"/>
      <c r="D7" s="103"/>
      <c r="E7" s="103"/>
      <c r="F7" s="104"/>
    </row>
    <row r="8" spans="1:6" x14ac:dyDescent="0.2">
      <c r="B8" s="105" t="s">
        <v>123</v>
      </c>
      <c r="C8" s="106"/>
      <c r="D8" s="106"/>
      <c r="E8" s="106"/>
      <c r="F8" s="107"/>
    </row>
    <row r="9" spans="1:6" ht="22.5" x14ac:dyDescent="0.2">
      <c r="B9" s="97" t="s">
        <v>124</v>
      </c>
      <c r="C9" s="98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7"/>
      <c r="C10" s="98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2725872.12</v>
      </c>
      <c r="E11" s="71">
        <f t="shared" ref="E11:F11" si="0">SUM(E12:E20)</f>
        <v>2725872.12</v>
      </c>
      <c r="F11" s="72">
        <f t="shared" si="0"/>
        <v>0</v>
      </c>
    </row>
    <row r="12" spans="1:6" x14ac:dyDescent="0.2">
      <c r="B12" s="73">
        <v>1000</v>
      </c>
      <c r="C12" s="74" t="s">
        <v>133</v>
      </c>
      <c r="D12" s="75">
        <v>1830531.8</v>
      </c>
      <c r="E12" s="75">
        <v>1830531.8</v>
      </c>
      <c r="F12" s="76">
        <f>D12-E12</f>
        <v>0</v>
      </c>
    </row>
    <row r="13" spans="1:6" x14ac:dyDescent="0.2">
      <c r="B13" s="73">
        <v>2000</v>
      </c>
      <c r="C13" s="74" t="s">
        <v>134</v>
      </c>
      <c r="D13" s="75">
        <v>376977.51</v>
      </c>
      <c r="E13" s="75">
        <v>376977.51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135</v>
      </c>
      <c r="D14" s="75">
        <v>448173.81000000006</v>
      </c>
      <c r="E14" s="75">
        <v>448173.81000000006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0</v>
      </c>
      <c r="E15" s="75">
        <v>0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70189</v>
      </c>
      <c r="E16" s="75">
        <v>70189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2725872.12</v>
      </c>
      <c r="E31" s="67">
        <f t="shared" ref="E31:F31" si="3">E11+E21</f>
        <v>2725872.12</v>
      </c>
      <c r="F31" s="68">
        <f t="shared" si="3"/>
        <v>0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E21" formulaRange="1"/>
    <ignoredError sqref="F21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0" t="str">
        <f>'Notas de Disciplina Financiera'!A1</f>
        <v>CASA DE LA CULTURA DE CORONEO, GTO.</v>
      </c>
      <c r="C1" s="90"/>
      <c r="D1" s="90"/>
      <c r="E1" s="41" t="s">
        <v>0</v>
      </c>
      <c r="F1" s="42">
        <f>'Notas de Disciplina Financiera'!D1</f>
        <v>2025</v>
      </c>
    </row>
    <row r="2" spans="1:6" x14ac:dyDescent="0.2">
      <c r="B2" s="90" t="s">
        <v>1</v>
      </c>
      <c r="C2" s="90"/>
      <c r="D2" s="90"/>
      <c r="E2" s="41" t="s">
        <v>2</v>
      </c>
      <c r="F2" s="42" t="str">
        <f>'Notas de Disciplina Financiera'!D2</f>
        <v>Trimestral</v>
      </c>
    </row>
    <row r="3" spans="1:6" x14ac:dyDescent="0.2">
      <c r="B3" s="90" t="str">
        <f>'Notas de Disciplina Financiera'!A3</f>
        <v xml:space="preserve"> DEL 01 DE ENERO DEL 2025 AL 31 DE DICIEMBRE DEL 2025</v>
      </c>
      <c r="C3" s="90"/>
      <c r="D3" s="90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0c865bf4-0f22-4e4d-b041-7b0c1657e5a8"/>
    <ds:schemaRef ds:uri="6aa8a68a-ab09-4ac8-a697-fdce915bc56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Promotor Cultural</cp:lastModifiedBy>
  <cp:revision/>
  <dcterms:created xsi:type="dcterms:W3CDTF">2024-03-15T21:50:03Z</dcterms:created>
  <dcterms:modified xsi:type="dcterms:W3CDTF">2026-01-14T22:37:31Z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