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59054755-AB04-4F53-B234-5ACF4557E04A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81029"/>
</workbook>
</file>

<file path=xl/calcChain.xml><?xml version="1.0" encoding="utf-8"?>
<calcChain xmlns="http://schemas.openxmlformats.org/spreadsheetml/2006/main">
  <c r="G18" i="8" l="1"/>
  <c r="G16" i="8"/>
  <c r="G47" i="4"/>
  <c r="G20" i="5"/>
  <c r="D20" i="5"/>
  <c r="G11" i="4"/>
  <c r="G8" i="4"/>
  <c r="G7" i="4"/>
  <c r="G42" i="5"/>
  <c r="C42" i="5"/>
  <c r="D42" i="5"/>
  <c r="E42" i="5"/>
  <c r="F42" i="5"/>
  <c r="B42" i="5"/>
  <c r="D45" i="6"/>
  <c r="D46" i="6"/>
  <c r="D47" i="6"/>
  <c r="D48" i="6"/>
  <c r="D49" i="6"/>
  <c r="D50" i="6"/>
  <c r="D51" i="6"/>
  <c r="D52" i="6"/>
  <c r="D44" i="6"/>
  <c r="D25" i="6"/>
  <c r="D26" i="6"/>
  <c r="D27" i="6"/>
  <c r="D28" i="6"/>
  <c r="D29" i="6"/>
  <c r="D30" i="6"/>
  <c r="D31" i="6"/>
  <c r="D32" i="6"/>
  <c r="D24" i="6"/>
  <c r="D15" i="6"/>
  <c r="D16" i="6"/>
  <c r="D17" i="6"/>
  <c r="D18" i="6"/>
  <c r="D19" i="6"/>
  <c r="D20" i="6"/>
  <c r="D21" i="6"/>
  <c r="D22" i="6"/>
  <c r="D14" i="6"/>
  <c r="D7" i="6"/>
  <c r="D8" i="6"/>
  <c r="D9" i="6"/>
  <c r="D10" i="6"/>
  <c r="D11" i="6"/>
  <c r="D12" i="6"/>
  <c r="D6" i="6"/>
  <c r="G68" i="6"/>
  <c r="G45" i="6"/>
  <c r="G44" i="6"/>
  <c r="G25" i="6"/>
  <c r="G26" i="6"/>
  <c r="G27" i="6"/>
  <c r="G28" i="6"/>
  <c r="G29" i="6"/>
  <c r="G30" i="6"/>
  <c r="G31" i="6"/>
  <c r="G32" i="6"/>
  <c r="G24" i="6"/>
  <c r="G15" i="6"/>
  <c r="G16" i="6"/>
  <c r="G17" i="6"/>
  <c r="G18" i="6"/>
  <c r="G19" i="6"/>
  <c r="G20" i="6"/>
  <c r="G21" i="6"/>
  <c r="G22" i="6"/>
  <c r="G14" i="6"/>
  <c r="G7" i="6"/>
  <c r="G8" i="6"/>
  <c r="G9" i="6"/>
  <c r="G10" i="6"/>
  <c r="G11" i="6"/>
  <c r="G12" i="6"/>
  <c r="G6" i="6"/>
  <c r="G5" i="6"/>
  <c r="E77" i="6"/>
  <c r="F77" i="6"/>
  <c r="B77" i="6"/>
  <c r="E6" i="8"/>
  <c r="C16" i="8"/>
  <c r="G8" i="8"/>
  <c r="G6" i="8"/>
  <c r="E16" i="8"/>
  <c r="D6" i="8"/>
  <c r="B23" i="6"/>
  <c r="B5" i="6"/>
  <c r="G23" i="6"/>
  <c r="C13" i="6"/>
  <c r="D16" i="8"/>
  <c r="F16" i="8"/>
  <c r="B16" i="8"/>
  <c r="B13" i="6" l="1"/>
  <c r="B44" i="6" l="1"/>
  <c r="D16" i="5"/>
  <c r="G69" i="6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F23" i="6"/>
  <c r="E23" i="6"/>
  <c r="D23" i="6"/>
  <c r="C23" i="6"/>
  <c r="C77" i="6" s="1"/>
  <c r="G13" i="6"/>
  <c r="F13" i="6"/>
  <c r="E13" i="6"/>
  <c r="D13" i="6"/>
  <c r="F5" i="6"/>
  <c r="E5" i="6"/>
  <c r="D5" i="6"/>
  <c r="D77" i="6" s="1"/>
  <c r="C5" i="6"/>
  <c r="B69" i="6"/>
  <c r="B65" i="6"/>
  <c r="B57" i="6"/>
  <c r="B53" i="6"/>
  <c r="B43" i="6"/>
  <c r="B33" i="6"/>
  <c r="G77" i="6" l="1"/>
</calcChain>
</file>

<file path=xl/sharedStrings.xml><?xml version="1.0" encoding="utf-8"?>
<sst xmlns="http://schemas.openxmlformats.org/spreadsheetml/2006/main" count="194" uniqueCount="136">
  <si>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</si>
  <si>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</si>
  <si>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</si>
  <si>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</si>
  <si>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</si>
  <si>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</si>
  <si>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</si>
  <si>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</si>
  <si>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</si>
  <si>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</si>
  <si>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</si>
  <si>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</si>
  <si>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</si>
  <si>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</si>
  <si>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</si>
  <si>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</si>
  <si>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</si>
  <si>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</si>
  <si>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</si>
  <si>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</si>
  <si>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</si>
  <si>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</si>
  <si>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</si>
  <si>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</si>
  <si>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</si>
  <si>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</si>
  <si>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</si>
  <si>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</si>
  <si>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</si>
  <si>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</si>
  <si>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</si>
  <si>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</si>
  <si>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</si>
  <si>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</si>
  <si>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</si>
  <si>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</si>
  <si>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</si>
  <si>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</si>
  <si>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</si>
  <si>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</si>
  <si>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</si>
  <si>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</si>
  <si>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</si>
  <si>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</si>
  <si>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</si>
  <si>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</si>
  <si>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</si>
  <si>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</si>
  <si>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</si>
  <si>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</si>
  <si>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</si>
  <si>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</si>
  <si>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</si>
  <si>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</si>
  <si>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</si>
  <si>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</si>
  <si>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</si>
  <si>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</si>
  <si>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</si>
  <si>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</si>
  <si>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</si>
  <si>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</si>
  <si>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</si>
  <si>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</si>
  <si>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</si>
  <si>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</si>
  <si>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</si>
  <si>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</si>
  <si>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</si>
  <si>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</si>
  <si>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</si>
  <si>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</si>
  <si>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</si>
  <si>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</si>
  <si>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</si>
  <si>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</si>
  <si>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</si>
  <si>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</si>
  <si>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</si>
  <si>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</si>
  <si>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</si>
  <si>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</si>
  <si>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</si>
  <si>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</si>
  <si>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</si>
  <si>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</si>
  <si>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</si>
  <si>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</si>
  <si>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</si>
  <si>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</si>
  <si>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</si>
  <si>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</si>
  <si>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</si>
  <si>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</si>
  <si>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</si>
  <si>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</si>
  <si>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</si>
  <si>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</si>
  <si>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</si>
  <si>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</si>
  <si>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</si>
  <si>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</si>
  <si>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</si>
  <si>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</si>
  <si>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</si>
  <si>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</si>
  <si>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</si>
  <si>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</si>
  <si>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</si>
  <si>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</si>
  <si>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</si>
  <si>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</si>
  <si>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</si>
  <si>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</si>
  <si>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</si>
  <si>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</si>
  <si>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</si>
  <si>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</si>
  <si>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</si>
  <si>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</si>
  <si>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</si>
  <si>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</si>
  <si>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</si>
  <si>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</si>
  <si>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</si>
  <si>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</si>
  <si>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</si>
  <si>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Coordinación de la Política de Gobierno</t>
  </si>
  <si>
    <t>CASA DE LA CULTURA DE CORONEO, GTO.
ESTADO ANALÍTICO DEL EJERCICIO DEL PRESUPUESTO DE EGRESOS POR OBJETO DEL GASTO (CAPÍTULO Y CONCEPTO)
DEL 1 DE ENERO DEL 2024 AL 30 DE SEPTIEMBRE DEL 2024</t>
  </si>
  <si>
    <t>CASA DE LA CULTURA DE CORONEO, GTO.
ESTADO ANALÍTICO DEL EJERCICIO DEL PRESUPUESTO DE EGRESOS 
CLASIFICACIÓN ECONÓMICA (POR TIPO DE GASTO)
DEL 1 DE ENERO DEL 2024 AL 30 DE SEPTIEMBRE DEL 2024</t>
  </si>
  <si>
    <t>CASA DE LA CULTURA DE CORONEO, GTO.
ESTADO ANALÍTICO DEL EJERCICIO DEL PRESUPUESTO DE EGRESOS 
CLASIFICACIÓN FUNCIONAL (FINALIDAD Y FUNCIÓN)
 DEL 01 DE ENERO DEL 2024 AL 30 DE SEPTIEMBRE DEL 2024</t>
  </si>
  <si>
    <t>SECTOR PARAESTATAL DEL GOBIERNO MUNICIPAL DE CASA DE LA CULTURA DE CORONEO, GTO.
ESTADO ANALÍTICO DEL EJERCICIO DEL PRESUPUESTO DE EGRESOS 
CLASIFICACIÓN ADMINISTRATIVA
DEL 1 DE ENERO DEL 2024 AL 30 DE SEPTIEMBRE DEL 2024</t>
  </si>
  <si>
    <t>GOBIERNO MUNICIPAL DE CASA DE LA CULTURA DE CORONEO, GTO.
ESTADO ANALÍTICO DEL EJERCICIO DEL PRESUPUESTO DE EGRESOS 
CLASIFICACIÓN ADMINISTRATIVA
DEL 1 DE ENERO DEL 2024 AL 30 DE SEPTIEMBRE DEL 2024</t>
  </si>
  <si>
    <t>CASA DE LA CULTURA DE CORONEO, GTO.
ESTADO ANALÍTICO DEL EJERCICIO DEL PRESUPUESTO DE EGRESOS 
CLASIFICACIÓN ADMINISTRATIVA
DEL 1 DE ENERO DEL 2024 AL 30 DE SEPTIEMBRE DEL 2024</t>
  </si>
  <si>
    <t>02101 Direccion CC</t>
  </si>
  <si>
    <t>02201 Subdireccion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</si>
</sst>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10" fillId="2" borderId="7" xfId="9" applyNumberFormat="1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10" fillId="0" borderId="13" xfId="0" applyNumberFormat="1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3" xfId="0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6" fillId="0" borderId="3" xfId="9" applyFont="1" applyBorder="1" applyAlignment="1">
      <alignment horizontal="center" vertical="center"/>
    </xf>
    <xf numFmtId="0" fontId="10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6" fillId="0" borderId="12" xfId="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0" fillId="0" borderId="9" xfId="0" applyFont="1" applyBorder="1" applyAlignment="1" applyProtection="1">
      <alignment horizontal="left"/>
      <protection locked="0"/>
    </xf>
    <xf numFmtId="0" fontId="10" fillId="2" borderId="3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/>
    </xf>
    <xf numFmtId="0" fontId="10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Continuous" vertical="center" wrapText="1"/>
      <protection locked="0"/>
    </xf>
    <xf numFmtId="0" fontId="10" fillId="2" borderId="9" xfId="9" applyFont="1" applyFill="1" applyBorder="1" applyAlignment="1" applyProtection="1">
      <alignment horizontal="centerContinuous" vertical="center" wrapText="1"/>
      <protection locked="0"/>
    </xf>
    <xf numFmtId="0" fontId="10" fillId="2" borderId="10" xfId="9" applyFont="1" applyFill="1" applyBorder="1" applyAlignment="1" applyProtection="1">
      <alignment horizontal="centerContinuous" vertical="center" wrapText="1"/>
      <protection locked="0"/>
    </xf>
    <xf numFmtId="0" fontId="6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10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6" fillId="0" borderId="0" xfId="0" applyFont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10" fillId="0" borderId="5" xfId="0" applyFont="1" applyBorder="1" applyAlignment="1" applyProtection="1">
      <alignment horizontal="left" indent="1"/>
      <protection locked="0"/>
    </xf>
    <xf numFmtId="0" fontId="10" fillId="0" borderId="5" xfId="0" applyFont="1" applyBorder="1" applyAlignment="1" applyProtection="1">
      <alignment horizontal="left" indent="2"/>
      <protection locked="0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left" indent="2"/>
    </xf>
    <xf numFmtId="0" fontId="6" fillId="0" borderId="5" xfId="0" applyFont="1" applyBorder="1" applyAlignment="1">
      <alignment horizontal="left" indent="2"/>
    </xf>
    <xf numFmtId="0" fontId="10" fillId="0" borderId="1" xfId="0" applyFont="1" applyBorder="1" applyAlignment="1">
      <alignment horizontal="left"/>
    </xf>
    <xf numFmtId="4" fontId="10" fillId="0" borderId="12" xfId="0" applyNumberFormat="1" applyFont="1" applyBorder="1" applyProtection="1">
      <protection locked="0"/>
    </xf>
    <xf numFmtId="4" fontId="10" fillId="0" borderId="14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4" fontId="10" fillId="2" borderId="12" xfId="9" applyNumberFormat="1" applyFont="1" applyFill="1" applyBorder="1" applyAlignment="1">
      <alignment horizontal="center" vertical="center" wrapText="1"/>
    </xf>
    <xf numFmtId="4" fontId="10" fillId="2" borderId="13" xfId="9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</cellXfs>
  <cellStyles count="4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2 6" xfId="31" xr:uid="{00000000-0005-0000-0000-000007000000}"/>
    <cellStyle name="Millares 2 7" xfId="36" xr:uid="{00000000-0005-0000-0000-000008000000}"/>
    <cellStyle name="Millares 3" xfId="5" xr:uid="{00000000-0005-0000-0000-000009000000}"/>
    <cellStyle name="Millares 3 2" xfId="17" xr:uid="{00000000-0005-0000-0000-00000A000000}"/>
    <cellStyle name="Millares 3 2 2" xfId="27" xr:uid="{00000000-0005-0000-0000-00000B000000}"/>
    <cellStyle name="Millares 3 3" xfId="22" xr:uid="{00000000-0005-0000-0000-00000C000000}"/>
    <cellStyle name="Millares 3 4" xfId="32" xr:uid="{00000000-0005-0000-0000-00000D000000}"/>
    <cellStyle name="Millares 3 5" xfId="37" xr:uid="{00000000-0005-0000-0000-00000E000000}"/>
    <cellStyle name="Moneda 2" xfId="6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2 3" xfId="18" xr:uid="{00000000-0005-0000-0000-000013000000}"/>
    <cellStyle name="Normal 2 3 2" xfId="28" xr:uid="{00000000-0005-0000-0000-000014000000}"/>
    <cellStyle name="Normal 2 4" xfId="23" xr:uid="{00000000-0005-0000-0000-000015000000}"/>
    <cellStyle name="Normal 2 5" xfId="33" xr:uid="{00000000-0005-0000-0000-000016000000}"/>
    <cellStyle name="Normal 2 6" xfId="38" xr:uid="{00000000-0005-0000-0000-000017000000}"/>
    <cellStyle name="Normal 3" xfId="9" xr:uid="{00000000-0005-0000-0000-000018000000}"/>
    <cellStyle name="Normal 4" xfId="10" xr:uid="{00000000-0005-0000-0000-000019000000}"/>
    <cellStyle name="Normal 4 2" xfId="11" xr:uid="{00000000-0005-0000-0000-00001A000000}"/>
    <cellStyle name="Normal 5" xfId="12" xr:uid="{00000000-0005-0000-0000-00001B000000}"/>
    <cellStyle name="Normal 5 2" xfId="13" xr:uid="{00000000-0005-0000-0000-00001C000000}"/>
    <cellStyle name="Normal 6" xfId="14" xr:uid="{00000000-0005-0000-0000-00001D000000}"/>
    <cellStyle name="Normal 6 2" xfId="15" xr:uid="{00000000-0005-0000-0000-00001E000000}"/>
    <cellStyle name="Normal 6 2 2" xfId="20" xr:uid="{00000000-0005-0000-0000-00001F000000}"/>
    <cellStyle name="Normal 6 2 2 2" xfId="30" xr:uid="{00000000-0005-0000-0000-000020000000}"/>
    <cellStyle name="Normal 6 2 3" xfId="25" xr:uid="{00000000-0005-0000-0000-000021000000}"/>
    <cellStyle name="Normal 6 2 4" xfId="35" xr:uid="{00000000-0005-0000-0000-000022000000}"/>
    <cellStyle name="Normal 6 2 5" xfId="40" xr:uid="{00000000-0005-0000-0000-000023000000}"/>
    <cellStyle name="Normal 6 3" xfId="19" xr:uid="{00000000-0005-0000-0000-000024000000}"/>
    <cellStyle name="Normal 6 3 2" xfId="29" xr:uid="{00000000-0005-0000-0000-000025000000}"/>
    <cellStyle name="Normal 6 4" xfId="24" xr:uid="{00000000-0005-0000-0000-000026000000}"/>
    <cellStyle name="Normal 6 5" xfId="34" xr:uid="{00000000-0005-0000-0000-000027000000}"/>
    <cellStyle name="Normal 6 6" xfId="39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showGridLines="0" topLeftCell="B52" zoomScale="110" zoomScaleNormal="110" workbookViewId="0">
      <selection activeCell="B22" sqref="A22:XFD2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7" t="s">
        <v>128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2" t="s">
        <v>10</v>
      </c>
      <c r="B5" s="43">
        <f>SUM(B6:B12)</f>
        <v>1553444.17</v>
      </c>
      <c r="C5" s="43">
        <f t="shared" ref="C5:F5" si="0">SUM(C6:C12)</f>
        <v>25000</v>
      </c>
      <c r="D5" s="43">
        <f t="shared" si="0"/>
        <v>1578444.17</v>
      </c>
      <c r="E5" s="43">
        <f t="shared" si="0"/>
        <v>1126208.43</v>
      </c>
      <c r="F5" s="43">
        <f t="shared" si="0"/>
        <v>1126208.43</v>
      </c>
      <c r="G5" s="43">
        <f>SUM(G6:G12)</f>
        <v>452235.74</v>
      </c>
    </row>
    <row r="6" spans="1:7" x14ac:dyDescent="0.2">
      <c r="A6" s="40" t="s">
        <v>11</v>
      </c>
      <c r="B6" s="6">
        <v>1184168.24</v>
      </c>
      <c r="C6" s="6">
        <v>0</v>
      </c>
      <c r="D6" s="6">
        <f>B6+C6</f>
        <v>1184168.24</v>
      </c>
      <c r="E6" s="6">
        <v>967363.63</v>
      </c>
      <c r="F6" s="6">
        <v>967363.63</v>
      </c>
      <c r="G6" s="6">
        <f>D6-E6</f>
        <v>216804.61</v>
      </c>
    </row>
    <row r="7" spans="1:7" x14ac:dyDescent="0.2">
      <c r="A7" s="40" t="s">
        <v>12</v>
      </c>
      <c r="B7" s="6">
        <v>204531.99</v>
      </c>
      <c r="C7" s="6">
        <v>25000</v>
      </c>
      <c r="D7" s="6">
        <f t="shared" ref="D7:D12" si="1">B7+C7</f>
        <v>229531.99</v>
      </c>
      <c r="E7" s="6">
        <v>147325</v>
      </c>
      <c r="F7" s="6">
        <v>147325</v>
      </c>
      <c r="G7" s="6">
        <f t="shared" ref="G7:G12" si="2">D7-E7</f>
        <v>82206.989999999991</v>
      </c>
    </row>
    <row r="8" spans="1:7" x14ac:dyDescent="0.2">
      <c r="A8" s="40" t="s">
        <v>13</v>
      </c>
      <c r="B8" s="6">
        <v>164743.94</v>
      </c>
      <c r="C8" s="6">
        <v>0</v>
      </c>
      <c r="D8" s="6">
        <f t="shared" si="1"/>
        <v>164743.94</v>
      </c>
      <c r="E8" s="6">
        <v>11519.8</v>
      </c>
      <c r="F8" s="6">
        <v>11519.8</v>
      </c>
      <c r="G8" s="6">
        <f t="shared" si="2"/>
        <v>153224.14000000001</v>
      </c>
    </row>
    <row r="9" spans="1:7" x14ac:dyDescent="0.2">
      <c r="A9" s="40" t="s">
        <v>14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40" t="s">
        <v>15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40" t="s">
        <v>16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40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2" t="s">
        <v>122</v>
      </c>
      <c r="B13" s="44">
        <f>SUM(B14:B22)</f>
        <v>267449.26</v>
      </c>
      <c r="C13" s="44">
        <f>SUM(C14:C22)</f>
        <v>53500</v>
      </c>
      <c r="D13" s="44">
        <f t="shared" ref="D13:G13" si="3">SUM(D14:D22)</f>
        <v>320949.26</v>
      </c>
      <c r="E13" s="44">
        <f t="shared" si="3"/>
        <v>263172.16000000003</v>
      </c>
      <c r="F13" s="44">
        <f t="shared" si="3"/>
        <v>263172.16000000003</v>
      </c>
      <c r="G13" s="44">
        <f t="shared" si="3"/>
        <v>57777.1</v>
      </c>
    </row>
    <row r="14" spans="1:7" x14ac:dyDescent="0.2">
      <c r="A14" s="40" t="s">
        <v>18</v>
      </c>
      <c r="B14" s="6">
        <v>70238.81</v>
      </c>
      <c r="C14" s="6">
        <v>-500</v>
      </c>
      <c r="D14" s="6">
        <f>B14+C14</f>
        <v>69738.81</v>
      </c>
      <c r="E14" s="6">
        <v>42793.35</v>
      </c>
      <c r="F14" s="6">
        <v>42793.35</v>
      </c>
      <c r="G14" s="6">
        <f>D14-E14</f>
        <v>26945.46</v>
      </c>
    </row>
    <row r="15" spans="1:7" x14ac:dyDescent="0.2">
      <c r="A15" s="40" t="s">
        <v>19</v>
      </c>
      <c r="B15" s="6">
        <v>60110.45</v>
      </c>
      <c r="C15" s="6">
        <v>-10000</v>
      </c>
      <c r="D15" s="6">
        <f t="shared" ref="D15:D22" si="4">B15+C15</f>
        <v>50110.45</v>
      </c>
      <c r="E15" s="6">
        <v>43678.16</v>
      </c>
      <c r="F15" s="6">
        <v>43678.16</v>
      </c>
      <c r="G15" s="6">
        <f t="shared" ref="G15:G22" si="5">D15-E15</f>
        <v>6432.2899999999936</v>
      </c>
    </row>
    <row r="16" spans="1:7" x14ac:dyDescent="0.2">
      <c r="A16" s="40" t="s">
        <v>20</v>
      </c>
      <c r="B16" s="6">
        <v>0</v>
      </c>
      <c r="C16" s="6">
        <v>0</v>
      </c>
      <c r="D16" s="6">
        <f t="shared" si="4"/>
        <v>0</v>
      </c>
      <c r="E16" s="6">
        <v>0</v>
      </c>
      <c r="F16" s="6">
        <v>0</v>
      </c>
      <c r="G16" s="6">
        <f t="shared" si="5"/>
        <v>0</v>
      </c>
    </row>
    <row r="17" spans="1:7" x14ac:dyDescent="0.2">
      <c r="A17" s="40" t="s">
        <v>21</v>
      </c>
      <c r="B17" s="6">
        <v>100</v>
      </c>
      <c r="C17" s="6">
        <v>0</v>
      </c>
      <c r="D17" s="6">
        <f t="shared" si="4"/>
        <v>100</v>
      </c>
      <c r="E17" s="6">
        <v>0</v>
      </c>
      <c r="F17" s="6">
        <v>0</v>
      </c>
      <c r="G17" s="6">
        <f t="shared" si="5"/>
        <v>100</v>
      </c>
    </row>
    <row r="18" spans="1:7" x14ac:dyDescent="0.2">
      <c r="A18" s="40" t="s">
        <v>22</v>
      </c>
      <c r="B18" s="6">
        <v>0</v>
      </c>
      <c r="C18" s="6">
        <v>0</v>
      </c>
      <c r="D18" s="6">
        <f t="shared" si="4"/>
        <v>0</v>
      </c>
      <c r="E18" s="6">
        <v>0</v>
      </c>
      <c r="F18" s="6">
        <v>0</v>
      </c>
      <c r="G18" s="6">
        <f t="shared" si="5"/>
        <v>0</v>
      </c>
    </row>
    <row r="19" spans="1:7" x14ac:dyDescent="0.2">
      <c r="A19" s="40" t="s">
        <v>23</v>
      </c>
      <c r="B19" s="6">
        <v>132000</v>
      </c>
      <c r="C19" s="6">
        <v>-10000</v>
      </c>
      <c r="D19" s="6">
        <f t="shared" si="4"/>
        <v>122000</v>
      </c>
      <c r="E19" s="6">
        <v>97700.65</v>
      </c>
      <c r="F19" s="6">
        <v>97700.65</v>
      </c>
      <c r="G19" s="6">
        <f t="shared" si="5"/>
        <v>24299.350000000006</v>
      </c>
    </row>
    <row r="20" spans="1:7" x14ac:dyDescent="0.2">
      <c r="A20" s="40" t="s">
        <v>24</v>
      </c>
      <c r="B20" s="6">
        <v>5000</v>
      </c>
      <c r="C20" s="6">
        <v>74000</v>
      </c>
      <c r="D20" s="6">
        <f t="shared" si="4"/>
        <v>79000</v>
      </c>
      <c r="E20" s="6">
        <v>79000</v>
      </c>
      <c r="F20" s="6">
        <v>79000</v>
      </c>
      <c r="G20" s="6">
        <f t="shared" si="5"/>
        <v>0</v>
      </c>
    </row>
    <row r="21" spans="1:7" x14ac:dyDescent="0.2">
      <c r="A21" s="40" t="s">
        <v>25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">
      <c r="A22" s="40" t="s">
        <v>26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42" t="s">
        <v>27</v>
      </c>
      <c r="B23" s="44">
        <f>SUM(B24:B32)</f>
        <v>327665.73000000004</v>
      </c>
      <c r="C23" s="44">
        <f t="shared" ref="C23:F23" si="6">SUM(C24:C32)</f>
        <v>31943.95</v>
      </c>
      <c r="D23" s="44">
        <f t="shared" si="6"/>
        <v>359609.67999999993</v>
      </c>
      <c r="E23" s="44">
        <f t="shared" si="6"/>
        <v>273691.72000000003</v>
      </c>
      <c r="F23" s="44">
        <f t="shared" si="6"/>
        <v>273691.72000000003</v>
      </c>
      <c r="G23" s="44">
        <f>SUM(G24:G32)</f>
        <v>85917.959999999977</v>
      </c>
    </row>
    <row r="24" spans="1:7" x14ac:dyDescent="0.2">
      <c r="A24" s="40" t="s">
        <v>28</v>
      </c>
      <c r="B24" s="6">
        <v>30000</v>
      </c>
      <c r="C24" s="6">
        <v>0</v>
      </c>
      <c r="D24" s="6">
        <f>B24+C24</f>
        <v>30000</v>
      </c>
      <c r="E24" s="6">
        <v>18424</v>
      </c>
      <c r="F24" s="6">
        <v>18424</v>
      </c>
      <c r="G24" s="6">
        <f>D24-E24</f>
        <v>11576</v>
      </c>
    </row>
    <row r="25" spans="1:7" x14ac:dyDescent="0.2">
      <c r="A25" s="40" t="s">
        <v>29</v>
      </c>
      <c r="B25" s="6">
        <v>200</v>
      </c>
      <c r="C25" s="6">
        <v>500</v>
      </c>
      <c r="D25" s="6">
        <f t="shared" ref="D25:D32" si="7">B25+C25</f>
        <v>700</v>
      </c>
      <c r="E25" s="6">
        <v>0</v>
      </c>
      <c r="F25" s="6">
        <v>0</v>
      </c>
      <c r="G25" s="6">
        <f t="shared" ref="G25:G32" si="8">D25-E25</f>
        <v>700</v>
      </c>
    </row>
    <row r="26" spans="1:7" x14ac:dyDescent="0.2">
      <c r="A26" s="40" t="s">
        <v>30</v>
      </c>
      <c r="B26" s="6">
        <v>71405.09</v>
      </c>
      <c r="C26" s="6">
        <v>4500</v>
      </c>
      <c r="D26" s="6">
        <f t="shared" si="7"/>
        <v>75905.09</v>
      </c>
      <c r="E26" s="6">
        <v>55013.67</v>
      </c>
      <c r="F26" s="6">
        <v>55013.67</v>
      </c>
      <c r="G26" s="6">
        <f t="shared" si="8"/>
        <v>20891.419999999998</v>
      </c>
    </row>
    <row r="27" spans="1:7" x14ac:dyDescent="0.2">
      <c r="A27" s="40" t="s">
        <v>31</v>
      </c>
      <c r="B27" s="6">
        <v>26000</v>
      </c>
      <c r="C27" s="6">
        <v>0</v>
      </c>
      <c r="D27" s="6">
        <f t="shared" si="7"/>
        <v>26000</v>
      </c>
      <c r="E27" s="6">
        <v>23711.11</v>
      </c>
      <c r="F27" s="6">
        <v>23711.11</v>
      </c>
      <c r="G27" s="6">
        <f t="shared" si="8"/>
        <v>2288.8899999999994</v>
      </c>
    </row>
    <row r="28" spans="1:7" x14ac:dyDescent="0.2">
      <c r="A28" s="40" t="s">
        <v>32</v>
      </c>
      <c r="B28" s="6">
        <v>8950.18</v>
      </c>
      <c r="C28" s="6">
        <v>25400</v>
      </c>
      <c r="D28" s="6">
        <f t="shared" si="7"/>
        <v>34350.18</v>
      </c>
      <c r="E28" s="6">
        <v>9733.2900000000009</v>
      </c>
      <c r="F28" s="6">
        <v>9733.2900000000009</v>
      </c>
      <c r="G28" s="6">
        <f t="shared" si="8"/>
        <v>24616.89</v>
      </c>
    </row>
    <row r="29" spans="1:7" x14ac:dyDescent="0.2">
      <c r="A29" s="40" t="s">
        <v>33</v>
      </c>
      <c r="B29" s="6">
        <v>0</v>
      </c>
      <c r="C29" s="6">
        <v>0</v>
      </c>
      <c r="D29" s="6">
        <f t="shared" si="7"/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40" t="s">
        <v>34</v>
      </c>
      <c r="B30" s="6">
        <v>14000</v>
      </c>
      <c r="C30" s="6">
        <v>-6000</v>
      </c>
      <c r="D30" s="6">
        <f t="shared" si="7"/>
        <v>8000</v>
      </c>
      <c r="E30" s="6">
        <v>3540.39</v>
      </c>
      <c r="F30" s="6">
        <v>3540.39</v>
      </c>
      <c r="G30" s="6">
        <f t="shared" si="8"/>
        <v>4459.6100000000006</v>
      </c>
    </row>
    <row r="31" spans="1:7" x14ac:dyDescent="0.2">
      <c r="A31" s="40" t="s">
        <v>35</v>
      </c>
      <c r="B31" s="6">
        <v>135000</v>
      </c>
      <c r="C31" s="6">
        <v>-31456.05</v>
      </c>
      <c r="D31" s="6">
        <f t="shared" si="7"/>
        <v>103543.95</v>
      </c>
      <c r="E31" s="6">
        <v>102000.21</v>
      </c>
      <c r="F31" s="6">
        <v>102000.21</v>
      </c>
      <c r="G31" s="6">
        <f t="shared" si="8"/>
        <v>1543.7399999999907</v>
      </c>
    </row>
    <row r="32" spans="1:7" x14ac:dyDescent="0.2">
      <c r="A32" s="40" t="s">
        <v>36</v>
      </c>
      <c r="B32" s="6">
        <v>42110.46</v>
      </c>
      <c r="C32" s="6">
        <v>39000</v>
      </c>
      <c r="D32" s="6">
        <f t="shared" si="7"/>
        <v>81110.459999999992</v>
      </c>
      <c r="E32" s="6">
        <v>61269.05</v>
      </c>
      <c r="F32" s="6">
        <v>61269.05</v>
      </c>
      <c r="G32" s="6">
        <f t="shared" si="8"/>
        <v>19841.409999999989</v>
      </c>
    </row>
    <row r="33" spans="1:7" x14ac:dyDescent="0.2">
      <c r="A33" s="42" t="s">
        <v>123</v>
      </c>
      <c r="B33" s="44">
        <f>SUM(B34:B42)</f>
        <v>0</v>
      </c>
      <c r="C33" s="44">
        <f t="shared" ref="C33:G33" si="9">SUM(C34:C42)</f>
        <v>0</v>
      </c>
      <c r="D33" s="44">
        <f t="shared" si="9"/>
        <v>0</v>
      </c>
      <c r="E33" s="44">
        <f t="shared" si="9"/>
        <v>0</v>
      </c>
      <c r="F33" s="44">
        <f t="shared" si="9"/>
        <v>0</v>
      </c>
      <c r="G33" s="44">
        <f t="shared" si="9"/>
        <v>0</v>
      </c>
    </row>
    <row r="34" spans="1:7" x14ac:dyDescent="0.2">
      <c r="A34" s="40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40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40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40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40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40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40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40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40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2" t="s">
        <v>124</v>
      </c>
      <c r="B43" s="44">
        <f>SUM(B44:B52)</f>
        <v>56948.94</v>
      </c>
      <c r="C43" s="44">
        <f t="shared" ref="C43:G43" si="10">SUM(C44:C52)</f>
        <v>-24443.95</v>
      </c>
      <c r="D43" s="44">
        <f t="shared" si="10"/>
        <v>32504.99</v>
      </c>
      <c r="E43" s="44">
        <f t="shared" si="10"/>
        <v>23236</v>
      </c>
      <c r="F43" s="44">
        <f t="shared" si="10"/>
        <v>23236</v>
      </c>
      <c r="G43" s="44">
        <f t="shared" si="10"/>
        <v>9268.9900000000016</v>
      </c>
    </row>
    <row r="44" spans="1:7" x14ac:dyDescent="0.2">
      <c r="A44" s="40" t="s">
        <v>46</v>
      </c>
      <c r="B44" s="6">
        <f>21176+10267.95</f>
        <v>31443.95</v>
      </c>
      <c r="C44" s="6">
        <v>-4443.95</v>
      </c>
      <c r="D44" s="6">
        <f>B44+C44</f>
        <v>27000</v>
      </c>
      <c r="E44" s="6">
        <v>17731.009999999998</v>
      </c>
      <c r="F44" s="6">
        <v>17731.009999999998</v>
      </c>
      <c r="G44" s="6">
        <f>D44-E44</f>
        <v>9268.9900000000016</v>
      </c>
    </row>
    <row r="45" spans="1:7" x14ac:dyDescent="0.2">
      <c r="A45" s="40" t="s">
        <v>47</v>
      </c>
      <c r="B45" s="6">
        <v>25504.99</v>
      </c>
      <c r="C45" s="6">
        <v>-20000</v>
      </c>
      <c r="D45" s="6">
        <f t="shared" ref="D45:D52" si="11">B45+C45</f>
        <v>5504.9900000000016</v>
      </c>
      <c r="E45" s="6">
        <v>5504.99</v>
      </c>
      <c r="F45" s="6">
        <v>5504.99</v>
      </c>
      <c r="G45" s="6">
        <f>D45-E45</f>
        <v>0</v>
      </c>
    </row>
    <row r="46" spans="1:7" x14ac:dyDescent="0.2">
      <c r="A46" s="40" t="s">
        <v>48</v>
      </c>
      <c r="B46" s="6">
        <v>0</v>
      </c>
      <c r="C46" s="6">
        <v>0</v>
      </c>
      <c r="D46" s="6">
        <f t="shared" si="11"/>
        <v>0</v>
      </c>
      <c r="E46" s="6">
        <v>0</v>
      </c>
      <c r="F46" s="6">
        <v>0</v>
      </c>
      <c r="G46" s="6">
        <v>0</v>
      </c>
    </row>
    <row r="47" spans="1:7" x14ac:dyDescent="0.2">
      <c r="A47" s="40" t="s">
        <v>49</v>
      </c>
      <c r="B47" s="6">
        <v>0</v>
      </c>
      <c r="C47" s="6">
        <v>0</v>
      </c>
      <c r="D47" s="6">
        <f t="shared" si="11"/>
        <v>0</v>
      </c>
      <c r="E47" s="6">
        <v>0</v>
      </c>
      <c r="F47" s="6">
        <v>0</v>
      </c>
      <c r="G47" s="6">
        <v>0</v>
      </c>
    </row>
    <row r="48" spans="1:7" x14ac:dyDescent="0.2">
      <c r="A48" s="40" t="s">
        <v>50</v>
      </c>
      <c r="B48" s="6">
        <v>0</v>
      </c>
      <c r="C48" s="6">
        <v>0</v>
      </c>
      <c r="D48" s="6">
        <f t="shared" si="11"/>
        <v>0</v>
      </c>
      <c r="E48" s="6">
        <v>0</v>
      </c>
      <c r="F48" s="6">
        <v>0</v>
      </c>
      <c r="G48" s="6">
        <v>0</v>
      </c>
    </row>
    <row r="49" spans="1:7" x14ac:dyDescent="0.2">
      <c r="A49" s="40" t="s">
        <v>51</v>
      </c>
      <c r="B49" s="6">
        <v>0</v>
      </c>
      <c r="C49" s="6">
        <v>0</v>
      </c>
      <c r="D49" s="6">
        <f t="shared" si="11"/>
        <v>0</v>
      </c>
      <c r="E49" s="6">
        <v>0</v>
      </c>
      <c r="F49" s="6">
        <v>0</v>
      </c>
      <c r="G49" s="6">
        <v>0</v>
      </c>
    </row>
    <row r="50" spans="1:7" x14ac:dyDescent="0.2">
      <c r="A50" s="40" t="s">
        <v>52</v>
      </c>
      <c r="B50" s="6">
        <v>0</v>
      </c>
      <c r="C50" s="6">
        <v>0</v>
      </c>
      <c r="D50" s="6">
        <f t="shared" si="11"/>
        <v>0</v>
      </c>
      <c r="E50" s="6">
        <v>0</v>
      </c>
      <c r="F50" s="6">
        <v>0</v>
      </c>
      <c r="G50" s="6">
        <v>0</v>
      </c>
    </row>
    <row r="51" spans="1:7" x14ac:dyDescent="0.2">
      <c r="A51" s="40" t="s">
        <v>53</v>
      </c>
      <c r="B51" s="6">
        <v>0</v>
      </c>
      <c r="C51" s="6">
        <v>0</v>
      </c>
      <c r="D51" s="6">
        <f t="shared" si="11"/>
        <v>0</v>
      </c>
      <c r="E51" s="6">
        <v>0</v>
      </c>
      <c r="F51" s="6">
        <v>0</v>
      </c>
      <c r="G51" s="6">
        <v>0</v>
      </c>
    </row>
    <row r="52" spans="1:7" x14ac:dyDescent="0.2">
      <c r="A52" s="40" t="s">
        <v>54</v>
      </c>
      <c r="B52" s="6">
        <v>0</v>
      </c>
      <c r="C52" s="6">
        <v>0</v>
      </c>
      <c r="D52" s="6">
        <f t="shared" si="11"/>
        <v>0</v>
      </c>
      <c r="E52" s="6">
        <v>0</v>
      </c>
      <c r="F52" s="6">
        <v>0</v>
      </c>
      <c r="G52" s="6">
        <v>0</v>
      </c>
    </row>
    <row r="53" spans="1:7" s="45" customFormat="1" x14ac:dyDescent="0.2">
      <c r="A53" s="42" t="s">
        <v>55</v>
      </c>
      <c r="B53" s="44">
        <f>SUM(B54:B56)</f>
        <v>0</v>
      </c>
      <c r="C53" s="44">
        <f t="shared" ref="C53:G53" si="12">SUM(C54:C56)</f>
        <v>0</v>
      </c>
      <c r="D53" s="44">
        <f t="shared" si="12"/>
        <v>0</v>
      </c>
      <c r="E53" s="44">
        <f t="shared" si="12"/>
        <v>0</v>
      </c>
      <c r="F53" s="44">
        <f t="shared" si="12"/>
        <v>0</v>
      </c>
      <c r="G53" s="44">
        <f t="shared" si="12"/>
        <v>0</v>
      </c>
    </row>
    <row r="54" spans="1:7" x14ac:dyDescent="0.2">
      <c r="A54" s="40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40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40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2" t="s">
        <v>125</v>
      </c>
      <c r="B57" s="6">
        <f>SUM(B58:B64)</f>
        <v>0</v>
      </c>
      <c r="C57" s="6">
        <f t="shared" ref="C57:G57" si="13">SUM(C58:C64)</f>
        <v>0</v>
      </c>
      <c r="D57" s="6">
        <f t="shared" si="13"/>
        <v>0</v>
      </c>
      <c r="E57" s="6">
        <f t="shared" si="13"/>
        <v>0</v>
      </c>
      <c r="F57" s="6">
        <f t="shared" si="13"/>
        <v>0</v>
      </c>
      <c r="G57" s="6">
        <f t="shared" si="13"/>
        <v>0</v>
      </c>
    </row>
    <row r="58" spans="1:7" x14ac:dyDescent="0.2">
      <c r="A58" s="40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40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40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40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40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40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40" t="s">
        <v>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8" s="45" customFormat="1" x14ac:dyDescent="0.2">
      <c r="A65" s="42" t="s">
        <v>126</v>
      </c>
      <c r="B65" s="44">
        <f>SUM(B66:B68)</f>
        <v>235362.32</v>
      </c>
      <c r="C65" s="44">
        <f t="shared" ref="C65:G65" si="14">SUM(C66:C68)</f>
        <v>0</v>
      </c>
      <c r="D65" s="44">
        <f t="shared" si="14"/>
        <v>235362.32</v>
      </c>
      <c r="E65" s="44">
        <f t="shared" si="14"/>
        <v>24080</v>
      </c>
      <c r="F65" s="44">
        <f t="shared" si="14"/>
        <v>24080</v>
      </c>
      <c r="G65" s="44">
        <f t="shared" si="14"/>
        <v>211282.32</v>
      </c>
    </row>
    <row r="66" spans="1:8" x14ac:dyDescent="0.2">
      <c r="A66" s="40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8" x14ac:dyDescent="0.2">
      <c r="A67" s="40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8" x14ac:dyDescent="0.2">
      <c r="A68" s="40" t="s">
        <v>68</v>
      </c>
      <c r="B68" s="6">
        <v>235362.32</v>
      </c>
      <c r="C68" s="6">
        <v>0</v>
      </c>
      <c r="D68" s="6">
        <v>235362.32</v>
      </c>
      <c r="E68" s="6">
        <v>24080</v>
      </c>
      <c r="F68" s="6">
        <v>24080</v>
      </c>
      <c r="G68" s="6">
        <f>D68-E68</f>
        <v>211282.32</v>
      </c>
    </row>
    <row r="69" spans="1:8" s="45" customFormat="1" x14ac:dyDescent="0.2">
      <c r="A69" s="42" t="s">
        <v>69</v>
      </c>
      <c r="B69" s="44">
        <f>SUM(B70:B76)</f>
        <v>0</v>
      </c>
      <c r="C69" s="44">
        <f t="shared" ref="C69:G69" si="15">SUM(C70:C76)</f>
        <v>0</v>
      </c>
      <c r="D69" s="44">
        <f t="shared" si="15"/>
        <v>0</v>
      </c>
      <c r="E69" s="44">
        <f t="shared" si="15"/>
        <v>0</v>
      </c>
      <c r="F69" s="44">
        <f t="shared" si="15"/>
        <v>0</v>
      </c>
      <c r="G69" s="44">
        <f t="shared" si="15"/>
        <v>0</v>
      </c>
    </row>
    <row r="70" spans="1:8" x14ac:dyDescent="0.2">
      <c r="A70" s="40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8" x14ac:dyDescent="0.2">
      <c r="A71" s="40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8" x14ac:dyDescent="0.2">
      <c r="A72" s="40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8" x14ac:dyDescent="0.2">
      <c r="A73" s="40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8" x14ac:dyDescent="0.2">
      <c r="A74" s="40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8" x14ac:dyDescent="0.2">
      <c r="A75" s="40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8" x14ac:dyDescent="0.2">
      <c r="A76" s="41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8" x14ac:dyDescent="0.2">
      <c r="A77" s="38" t="s">
        <v>77</v>
      </c>
      <c r="B77" s="8">
        <f>B5+B13+B23+B33+B43+B65</f>
        <v>2440870.42</v>
      </c>
      <c r="C77" s="8">
        <f>C5+C13+C23+C33+C43+C65</f>
        <v>86000</v>
      </c>
      <c r="D77" s="8">
        <f t="shared" ref="D77:G77" si="16">D5+D13+D23+D33+D43+D65</f>
        <v>2526870.42</v>
      </c>
      <c r="E77" s="8">
        <f t="shared" si="16"/>
        <v>1710388.3099999998</v>
      </c>
      <c r="F77" s="8">
        <f t="shared" si="16"/>
        <v>1710388.3099999998</v>
      </c>
      <c r="G77" s="8">
        <f t="shared" si="16"/>
        <v>816482.10999999987</v>
      </c>
      <c r="H77" s="46"/>
    </row>
    <row r="79" spans="1:8" x14ac:dyDescent="0.2">
      <c r="B79" s="46"/>
      <c r="C79" s="46"/>
      <c r="G79" s="46"/>
    </row>
    <row r="80" spans="1:8" x14ac:dyDescent="0.2">
      <c r="B80" s="46"/>
      <c r="F80" s="46"/>
      <c r="G80" s="46"/>
    </row>
    <row r="81" spans="2:2" x14ac:dyDescent="0.2">
      <c r="B81" s="46"/>
    </row>
    <row r="82" spans="2:2" x14ac:dyDescent="0.2">
      <c r="B82" s="46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5:F65 G5:G22 G24:G33 G43:G46 G53:G58 G65:G70 C69:F70 B69 B77:G77" unlockedFormula="1"/>
    <ignoredError sqref="G2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workbookViewId="0">
      <selection activeCell="G19" sqref="G1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129</v>
      </c>
      <c r="B1" s="48"/>
      <c r="C1" s="48"/>
      <c r="D1" s="48"/>
      <c r="E1" s="48"/>
      <c r="F1" s="48"/>
      <c r="G1" s="49"/>
    </row>
    <row r="2" spans="1:7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2394189.4300000002</v>
      </c>
      <c r="C6" s="6">
        <v>120176</v>
      </c>
      <c r="D6" s="6">
        <f>B6+C6</f>
        <v>2514365.4300000002</v>
      </c>
      <c r="E6" s="6">
        <f>1704833.32</f>
        <v>1704833.32</v>
      </c>
      <c r="F6" s="6">
        <v>1704833.32</v>
      </c>
      <c r="G6" s="6">
        <f>D6-E6</f>
        <v>809532.1100000001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46680.99</v>
      </c>
      <c r="C8" s="6">
        <v>-34176</v>
      </c>
      <c r="D8" s="6">
        <v>12504.99</v>
      </c>
      <c r="E8" s="6">
        <v>5504.99</v>
      </c>
      <c r="F8" s="6">
        <v>5504.99</v>
      </c>
      <c r="G8" s="6">
        <f>D8-E8</f>
        <v>7000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B6+B8</f>
        <v>2440870.4200000004</v>
      </c>
      <c r="C16" s="8">
        <f>C6+C8</f>
        <v>86000</v>
      </c>
      <c r="D16" s="8">
        <f t="shared" ref="D16:F16" si="0">D6+D8</f>
        <v>2526870.4200000004</v>
      </c>
      <c r="E16" s="8">
        <f>E6+E8</f>
        <v>1710338.31</v>
      </c>
      <c r="F16" s="8">
        <f t="shared" si="0"/>
        <v>1710338.31</v>
      </c>
      <c r="G16" s="8">
        <f>D16-E16</f>
        <v>816532.11000000034</v>
      </c>
    </row>
    <row r="18" spans="2:7" x14ac:dyDescent="0.2">
      <c r="B18" s="46"/>
      <c r="C18" s="46"/>
      <c r="D18" s="46"/>
      <c r="E18" s="46"/>
      <c r="F18" s="46"/>
      <c r="G18" s="46">
        <f>SUM(G6:G9)</f>
        <v>816532.1100000001</v>
      </c>
    </row>
    <row r="19" spans="2:7" x14ac:dyDescent="0.2">
      <c r="E19" s="46"/>
    </row>
    <row r="20" spans="2:7" x14ac:dyDescent="0.2">
      <c r="B20" s="46"/>
      <c r="C20" s="46"/>
      <c r="D20" s="46"/>
      <c r="E20" s="46"/>
      <c r="F20" s="46"/>
      <c r="G20" s="46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7"/>
  <sheetViews>
    <sheetView showGridLines="0" topLeftCell="A25" workbookViewId="0">
      <selection activeCell="G48" sqref="G48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133</v>
      </c>
      <c r="B1" s="48"/>
      <c r="C1" s="48"/>
      <c r="D1" s="48"/>
      <c r="E1" s="48"/>
      <c r="F1" s="48"/>
      <c r="G1" s="49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50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1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134</v>
      </c>
      <c r="B7" s="6">
        <v>2208870.42</v>
      </c>
      <c r="C7" s="6">
        <v>86000</v>
      </c>
      <c r="D7" s="6">
        <v>2294870.42</v>
      </c>
      <c r="E7" s="6">
        <v>1571714.81</v>
      </c>
      <c r="F7" s="6">
        <v>1571714.81</v>
      </c>
      <c r="G7" s="6">
        <f>D7-E7</f>
        <v>723155.60999999987</v>
      </c>
    </row>
    <row r="8" spans="1:7" x14ac:dyDescent="0.2">
      <c r="A8" s="31" t="s">
        <v>135</v>
      </c>
      <c r="B8" s="6">
        <v>232000</v>
      </c>
      <c r="C8" s="6">
        <v>0</v>
      </c>
      <c r="D8" s="6">
        <v>232000</v>
      </c>
      <c r="E8" s="6">
        <v>138673.5</v>
      </c>
      <c r="F8" s="6">
        <v>138673.5</v>
      </c>
      <c r="G8" s="6">
        <f>D8-E8</f>
        <v>93326.5</v>
      </c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7"/>
      <c r="C10" s="7"/>
      <c r="D10" s="7"/>
      <c r="E10" s="7"/>
      <c r="F10" s="7"/>
      <c r="G10" s="7"/>
    </row>
    <row r="11" spans="1:7" x14ac:dyDescent="0.2">
      <c r="A11" s="32" t="s">
        <v>77</v>
      </c>
      <c r="B11" s="12">
        <v>2440870.42</v>
      </c>
      <c r="C11" s="12">
        <v>86000</v>
      </c>
      <c r="D11" s="12">
        <v>2526870.42</v>
      </c>
      <c r="E11" s="12">
        <v>1710388.31</v>
      </c>
      <c r="F11" s="12">
        <v>1710388.31</v>
      </c>
      <c r="G11" s="12">
        <f>SUM(G7:G8)</f>
        <v>816482.10999999987</v>
      </c>
    </row>
    <row r="14" spans="1:7" ht="45" customHeight="1" x14ac:dyDescent="0.2">
      <c r="A14" s="47" t="s">
        <v>132</v>
      </c>
      <c r="B14" s="48"/>
      <c r="C14" s="48"/>
      <c r="D14" s="48"/>
      <c r="E14" s="48"/>
      <c r="F14" s="48"/>
      <c r="G14" s="49"/>
    </row>
    <row r="16" spans="1:7" x14ac:dyDescent="0.2">
      <c r="A16" s="24"/>
      <c r="B16" s="27" t="s">
        <v>0</v>
      </c>
      <c r="C16" s="28"/>
      <c r="D16" s="28"/>
      <c r="E16" s="28"/>
      <c r="F16" s="29"/>
      <c r="G16" s="50" t="s">
        <v>7</v>
      </c>
    </row>
    <row r="17" spans="1:7" ht="22.5" x14ac:dyDescent="0.2">
      <c r="A17" s="25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51"/>
    </row>
    <row r="18" spans="1:7" x14ac:dyDescent="0.2">
      <c r="A18" s="26"/>
      <c r="B18" s="4">
        <v>1</v>
      </c>
      <c r="C18" s="4">
        <v>2</v>
      </c>
      <c r="D18" s="4" t="s">
        <v>8</v>
      </c>
      <c r="E18" s="4">
        <v>4</v>
      </c>
      <c r="F18" s="4">
        <v>5</v>
      </c>
      <c r="G18" s="4" t="s">
        <v>9</v>
      </c>
    </row>
    <row r="19" spans="1:7" x14ac:dyDescent="0.2">
      <c r="A19" s="15"/>
      <c r="B19" s="16"/>
      <c r="C19" s="16"/>
      <c r="D19" s="16"/>
      <c r="E19" s="16"/>
      <c r="F19" s="16"/>
      <c r="G19" s="16"/>
    </row>
    <row r="20" spans="1:7" x14ac:dyDescent="0.2">
      <c r="A20" s="31" t="s">
        <v>81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">
      <c r="A21" s="31" t="s">
        <v>82</v>
      </c>
      <c r="B21" s="17"/>
      <c r="C21" s="17"/>
      <c r="D21" s="17"/>
      <c r="E21" s="17"/>
      <c r="F21" s="17"/>
      <c r="G21" s="17"/>
    </row>
    <row r="22" spans="1:7" x14ac:dyDescent="0.2">
      <c r="A22" s="31" t="s">
        <v>83</v>
      </c>
      <c r="B22" s="17"/>
      <c r="C22" s="17"/>
      <c r="D22" s="17"/>
      <c r="E22" s="17"/>
      <c r="F22" s="17"/>
      <c r="G22" s="17"/>
    </row>
    <row r="23" spans="1:7" x14ac:dyDescent="0.2">
      <c r="A23" s="31" t="s">
        <v>84</v>
      </c>
      <c r="B23" s="17"/>
      <c r="C23" s="17"/>
      <c r="D23" s="17"/>
      <c r="E23" s="17"/>
      <c r="F23" s="17"/>
      <c r="G23" s="17"/>
    </row>
    <row r="24" spans="1:7" x14ac:dyDescent="0.2">
      <c r="A24" s="2"/>
      <c r="B24" s="18"/>
      <c r="C24" s="18"/>
      <c r="D24" s="18"/>
      <c r="E24" s="18"/>
      <c r="F24" s="18"/>
      <c r="G24" s="18"/>
    </row>
    <row r="25" spans="1:7" x14ac:dyDescent="0.2">
      <c r="A25" s="32" t="s">
        <v>77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8" spans="1:7" ht="45" customHeight="1" x14ac:dyDescent="0.2">
      <c r="A28" s="47" t="s">
        <v>131</v>
      </c>
      <c r="B28" s="48"/>
      <c r="C28" s="48"/>
      <c r="D28" s="48"/>
      <c r="E28" s="48"/>
      <c r="F28" s="48"/>
      <c r="G28" s="49"/>
    </row>
    <row r="29" spans="1:7" x14ac:dyDescent="0.2">
      <c r="A29" s="24"/>
      <c r="B29" s="27" t="s">
        <v>0</v>
      </c>
      <c r="C29" s="28"/>
      <c r="D29" s="28"/>
      <c r="E29" s="28"/>
      <c r="F29" s="29"/>
      <c r="G29" s="50" t="s">
        <v>7</v>
      </c>
    </row>
    <row r="30" spans="1:7" ht="22.5" x14ac:dyDescent="0.2">
      <c r="A30" s="25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51"/>
    </row>
    <row r="31" spans="1:7" x14ac:dyDescent="0.2">
      <c r="A31" s="26"/>
      <c r="B31" s="4">
        <v>1</v>
      </c>
      <c r="C31" s="4">
        <v>2</v>
      </c>
      <c r="D31" s="4" t="s">
        <v>8</v>
      </c>
      <c r="E31" s="4">
        <v>4</v>
      </c>
      <c r="F31" s="4">
        <v>5</v>
      </c>
      <c r="G31" s="4" t="s">
        <v>9</v>
      </c>
    </row>
    <row r="32" spans="1:7" x14ac:dyDescent="0.2">
      <c r="A32" s="15"/>
      <c r="B32" s="16"/>
      <c r="C32" s="16"/>
      <c r="D32" s="16"/>
      <c r="E32" s="16"/>
      <c r="F32" s="16"/>
      <c r="G32" s="16"/>
    </row>
    <row r="33" spans="1:8" ht="22.5" x14ac:dyDescent="0.2">
      <c r="A33" s="33" t="s">
        <v>85</v>
      </c>
      <c r="B33" s="17">
        <v>2440870.42</v>
      </c>
      <c r="C33" s="17">
        <v>86000</v>
      </c>
      <c r="D33" s="17">
        <v>2526870.42</v>
      </c>
      <c r="E33" s="17">
        <v>1710388.31</v>
      </c>
      <c r="F33" s="17">
        <v>1710388.31</v>
      </c>
      <c r="G33" s="17">
        <v>816482.11</v>
      </c>
      <c r="H33" s="39"/>
    </row>
    <row r="34" spans="1:8" x14ac:dyDescent="0.2">
      <c r="A34" s="33"/>
      <c r="B34" s="17"/>
      <c r="C34" s="17"/>
      <c r="D34" s="17"/>
      <c r="E34" s="17"/>
      <c r="F34" s="17"/>
      <c r="G34" s="17"/>
      <c r="H34"/>
    </row>
    <row r="35" spans="1:8" x14ac:dyDescent="0.2">
      <c r="A35" s="33" t="s">
        <v>86</v>
      </c>
      <c r="B35" s="17"/>
      <c r="C35" s="17"/>
      <c r="D35" s="17"/>
      <c r="E35" s="17"/>
      <c r="F35" s="17"/>
      <c r="G35" s="17"/>
      <c r="H35"/>
    </row>
    <row r="36" spans="1:8" x14ac:dyDescent="0.2">
      <c r="A36" s="33"/>
      <c r="B36" s="17"/>
      <c r="C36" s="17"/>
      <c r="D36" s="17"/>
      <c r="E36" s="17"/>
      <c r="F36" s="17"/>
      <c r="G36" s="17"/>
      <c r="H36"/>
    </row>
    <row r="37" spans="1:8" ht="22.5" x14ac:dyDescent="0.2">
      <c r="A37" s="33" t="s">
        <v>87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39"/>
    </row>
    <row r="38" spans="1:8" x14ac:dyDescent="0.2">
      <c r="A38" s="33"/>
      <c r="B38" s="17"/>
      <c r="C38" s="17"/>
      <c r="D38" s="17"/>
      <c r="E38" s="17"/>
      <c r="F38" s="17"/>
      <c r="G38" s="17"/>
      <c r="H38"/>
    </row>
    <row r="39" spans="1:8" ht="22.5" x14ac:dyDescent="0.2">
      <c r="A39" s="33" t="s">
        <v>88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39"/>
    </row>
    <row r="40" spans="1:8" x14ac:dyDescent="0.2">
      <c r="A40" s="33"/>
      <c r="B40" s="17"/>
      <c r="C40" s="17"/>
      <c r="D40" s="17"/>
      <c r="E40" s="17"/>
      <c r="F40" s="17"/>
      <c r="G40" s="17"/>
      <c r="H40"/>
    </row>
    <row r="41" spans="1:8" ht="22.5" x14ac:dyDescent="0.2">
      <c r="A41" s="33" t="s">
        <v>89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39"/>
    </row>
    <row r="42" spans="1:8" x14ac:dyDescent="0.2">
      <c r="A42" s="33"/>
      <c r="B42" s="17"/>
      <c r="C42" s="17"/>
      <c r="D42" s="17"/>
      <c r="E42" s="17"/>
      <c r="F42" s="17"/>
      <c r="G42" s="17"/>
      <c r="H42"/>
    </row>
    <row r="43" spans="1:8" ht="22.5" x14ac:dyDescent="0.2">
      <c r="A43" s="33" t="s">
        <v>90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39"/>
    </row>
    <row r="44" spans="1:8" x14ac:dyDescent="0.2">
      <c r="A44" s="33"/>
      <c r="B44" s="17"/>
      <c r="C44" s="17"/>
      <c r="D44" s="17"/>
      <c r="E44" s="17"/>
      <c r="F44" s="17"/>
      <c r="G44" s="17"/>
      <c r="H44"/>
    </row>
    <row r="45" spans="1:8" x14ac:dyDescent="0.2">
      <c r="A45" s="33" t="s">
        <v>91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</row>
    <row r="46" spans="1:8" x14ac:dyDescent="0.2">
      <c r="A46" s="34"/>
      <c r="B46" s="18"/>
      <c r="C46" s="18"/>
      <c r="D46" s="18"/>
      <c r="E46" s="18"/>
      <c r="F46" s="18"/>
      <c r="G46" s="18"/>
    </row>
    <row r="47" spans="1:8" x14ac:dyDescent="0.2">
      <c r="A47" s="23" t="s">
        <v>77</v>
      </c>
      <c r="B47" s="12">
        <v>2440870.42</v>
      </c>
      <c r="C47" s="12">
        <v>86000</v>
      </c>
      <c r="D47" s="12">
        <v>2526870.42</v>
      </c>
      <c r="E47" s="12">
        <v>1710388.31</v>
      </c>
      <c r="F47" s="12">
        <v>1710388.31</v>
      </c>
      <c r="G47" s="12">
        <f>G33</f>
        <v>816482.11</v>
      </c>
    </row>
  </sheetData>
  <sheetProtection formatCells="0" formatColumns="0" formatRows="0" insertRows="0" deleteRows="0" autoFilter="0"/>
  <mergeCells count="6">
    <mergeCell ref="G3:G4"/>
    <mergeCell ref="G16:G17"/>
    <mergeCell ref="G29:G30"/>
    <mergeCell ref="A1:G1"/>
    <mergeCell ref="A14:G14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showGridLines="0" tabSelected="1" topLeftCell="A4" workbookViewId="0">
      <selection activeCell="K12" sqref="K12:K1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47" t="s">
        <v>130</v>
      </c>
      <c r="B1" s="52"/>
      <c r="C1" s="52"/>
      <c r="D1" s="52"/>
      <c r="E1" s="52"/>
      <c r="F1" s="52"/>
      <c r="G1" s="53"/>
    </row>
    <row r="2" spans="1:8" x14ac:dyDescent="0.2">
      <c r="A2" s="24"/>
      <c r="B2" s="27" t="s">
        <v>0</v>
      </c>
      <c r="C2" s="28"/>
      <c r="D2" s="28"/>
      <c r="E2" s="28"/>
      <c r="F2" s="29"/>
      <c r="G2" s="50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1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</row>
    <row r="7" spans="1:8" x14ac:dyDescent="0.2">
      <c r="A7" s="30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8" x14ac:dyDescent="0.2">
      <c r="A8" s="30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8" x14ac:dyDescent="0.2">
      <c r="A9" s="30" t="s">
        <v>127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8" x14ac:dyDescent="0.2">
      <c r="A10" s="30" t="s">
        <v>95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8" x14ac:dyDescent="0.2">
      <c r="A11" s="30" t="s">
        <v>96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8" x14ac:dyDescent="0.2">
      <c r="A12" s="30" t="s">
        <v>97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8" x14ac:dyDescent="0.2">
      <c r="A13" s="30" t="s">
        <v>98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8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8" x14ac:dyDescent="0.2">
      <c r="A15" s="21"/>
      <c r="B15" s="6"/>
      <c r="C15" s="6"/>
      <c r="D15" s="6"/>
      <c r="E15" s="6"/>
      <c r="F15" s="6"/>
      <c r="G15" s="6"/>
      <c r="H15"/>
    </row>
    <row r="16" spans="1:8" x14ac:dyDescent="0.2">
      <c r="A16" s="20" t="s">
        <v>99</v>
      </c>
      <c r="B16" s="6">
        <v>2440870.42</v>
      </c>
      <c r="C16" s="6">
        <v>86000</v>
      </c>
      <c r="D16" s="6">
        <f>B16+C16</f>
        <v>2526870.42</v>
      </c>
      <c r="E16" s="6">
        <v>1710388.31</v>
      </c>
      <c r="F16" s="6">
        <v>1710388.31</v>
      </c>
      <c r="G16" s="6">
        <v>816482.11</v>
      </c>
    </row>
    <row r="17" spans="1:8" x14ac:dyDescent="0.2">
      <c r="A17" s="30" t="s">
        <v>100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8" x14ac:dyDescent="0.2">
      <c r="A18" s="30" t="s">
        <v>101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8" x14ac:dyDescent="0.2">
      <c r="A19" s="30" t="s">
        <v>102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8" x14ac:dyDescent="0.2">
      <c r="A20" s="30" t="s">
        <v>103</v>
      </c>
      <c r="B20" s="6">
        <v>2440870.42</v>
      </c>
      <c r="C20" s="6">
        <v>86000</v>
      </c>
      <c r="D20" s="6">
        <f>B20+C20</f>
        <v>2526870.42</v>
      </c>
      <c r="E20" s="6">
        <v>1710388.31</v>
      </c>
      <c r="F20" s="6">
        <v>1710388.31</v>
      </c>
      <c r="G20" s="6">
        <f>D20-E20</f>
        <v>816482.10999999987</v>
      </c>
    </row>
    <row r="21" spans="1:8" x14ac:dyDescent="0.2">
      <c r="A21" s="30" t="s">
        <v>104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8" x14ac:dyDescent="0.2">
      <c r="A22" s="30" t="s">
        <v>105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8" x14ac:dyDescent="0.2">
      <c r="A23" s="30" t="s">
        <v>106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8" x14ac:dyDescent="0.2">
      <c r="A24" s="21"/>
      <c r="B24" s="6"/>
      <c r="C24" s="6"/>
      <c r="D24" s="6"/>
      <c r="E24" s="6"/>
      <c r="F24" s="6"/>
      <c r="G24" s="6"/>
      <c r="H24"/>
    </row>
    <row r="25" spans="1:8" x14ac:dyDescent="0.2">
      <c r="A25" s="20" t="s">
        <v>107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8" x14ac:dyDescent="0.2">
      <c r="A26" s="30" t="s">
        <v>108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8" x14ac:dyDescent="0.2">
      <c r="A27" s="30" t="s">
        <v>109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8" x14ac:dyDescent="0.2">
      <c r="A28" s="30" t="s">
        <v>110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8" x14ac:dyDescent="0.2">
      <c r="A29" s="30" t="s">
        <v>111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8" x14ac:dyDescent="0.2">
      <c r="A30" s="30" t="s">
        <v>112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8" x14ac:dyDescent="0.2">
      <c r="A31" s="30" t="s">
        <v>113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8" x14ac:dyDescent="0.2">
      <c r="A32" s="30" t="s">
        <v>114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8" x14ac:dyDescent="0.2">
      <c r="A33" s="30" t="s">
        <v>115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8" x14ac:dyDescent="0.2">
      <c r="A34" s="30" t="s">
        <v>116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8" x14ac:dyDescent="0.2">
      <c r="A35" s="21"/>
      <c r="B35" s="6"/>
      <c r="C35" s="6"/>
      <c r="D35" s="6"/>
      <c r="E35" s="6"/>
      <c r="F35" s="6"/>
      <c r="G35" s="6"/>
      <c r="H35"/>
    </row>
    <row r="36" spans="1:8" x14ac:dyDescent="0.2">
      <c r="A36" s="20" t="s">
        <v>117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8" x14ac:dyDescent="0.2">
      <c r="A37" s="30" t="s">
        <v>118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8" ht="22.5" x14ac:dyDescent="0.2">
      <c r="A38" s="30" t="s">
        <v>119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8" x14ac:dyDescent="0.2">
      <c r="A39" s="30" t="s">
        <v>120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8" x14ac:dyDescent="0.2">
      <c r="A40" s="30" t="s">
        <v>121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8" x14ac:dyDescent="0.2">
      <c r="A41" s="21"/>
      <c r="B41" s="6"/>
      <c r="C41" s="6"/>
      <c r="D41" s="6"/>
      <c r="E41" s="6"/>
      <c r="F41" s="6"/>
      <c r="G41" s="6"/>
    </row>
    <row r="42" spans="1:8" x14ac:dyDescent="0.2">
      <c r="A42" s="23" t="s">
        <v>77</v>
      </c>
      <c r="B42" s="12">
        <f>B16</f>
        <v>2440870.42</v>
      </c>
      <c r="C42" s="12">
        <f t="shared" ref="C42:F42" si="0">C16</f>
        <v>86000</v>
      </c>
      <c r="D42" s="12">
        <f t="shared" si="0"/>
        <v>2526870.42</v>
      </c>
      <c r="E42" s="12">
        <f t="shared" si="0"/>
        <v>1710388.31</v>
      </c>
      <c r="F42" s="12">
        <f t="shared" si="0"/>
        <v>1710388.31</v>
      </c>
      <c r="G42" s="12">
        <f>G16</f>
        <v>816482.11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revision/>
  <dcterms:created xsi:type="dcterms:W3CDTF">2014-02-10T03:37:14Z</dcterms:created>
  <dcterms:modified xsi:type="dcterms:W3CDTF">2024-10-09T20:02:42Z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