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ELL\Desktop\042024\"/>
    </mc:Choice>
  </mc:AlternateContent>
  <bookViews>
    <workbookView xWindow="-120" yWindow="-120" windowWidth="16605" windowHeight="9435"/>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62913"/>
</workbook>
</file>

<file path=xl/calcChain.xml><?xml version="1.0" encoding="utf-8"?>
<calcChain xmlns="http://schemas.openxmlformats.org/spreadsheetml/2006/main">
  <c r="C47" i="2" l="1"/>
  <c r="B47" i="2"/>
  <c r="E81" i="2" l="1"/>
  <c r="C62" i="2"/>
  <c r="B62" i="2"/>
  <c r="B60" i="2"/>
  <c r="D10" i="10" l="1"/>
  <c r="D23" i="9"/>
  <c r="G10" i="8"/>
  <c r="G9" i="8"/>
  <c r="G18" i="7"/>
  <c r="E10" i="7" l="1"/>
  <c r="G35" i="6" l="1"/>
  <c r="G34" i="6"/>
  <c r="G15" i="6"/>
  <c r="D35" i="6"/>
  <c r="D34" i="6"/>
  <c r="D29" i="5"/>
  <c r="A2" i="15" l="1"/>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C41" i="2"/>
  <c r="B41" i="2"/>
  <c r="C38" i="2"/>
  <c r="B38" i="2"/>
  <c r="C31" i="2"/>
  <c r="B31" i="2"/>
  <c r="C25" i="2"/>
  <c r="B25" i="2"/>
  <c r="C17" i="2"/>
  <c r="B17" i="2"/>
  <c r="C9" i="2"/>
  <c r="B9" i="2"/>
  <c r="G29" i="12" l="1"/>
  <c r="C29" i="12"/>
  <c r="D29" i="12"/>
  <c r="E29" i="12"/>
  <c r="F29" i="1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D12" i="10"/>
  <c r="E12" i="10"/>
  <c r="E9" i="10" s="1"/>
  <c r="F12" i="10"/>
  <c r="C9" i="10" l="1"/>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G27" i="9" s="1"/>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C19" i="8"/>
  <c r="D19" i="8"/>
  <c r="E19" i="8"/>
  <c r="F19" i="8"/>
  <c r="G19" i="8"/>
  <c r="B1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75" i="6" s="1"/>
  <c r="G68" i="6"/>
  <c r="G67" i="6" s="1"/>
  <c r="G61" i="6"/>
  <c r="G62" i="6"/>
  <c r="G63" i="6"/>
  <c r="G60" i="6"/>
  <c r="G56" i="6"/>
  <c r="G57" i="6"/>
  <c r="G58" i="6"/>
  <c r="G55" i="6"/>
  <c r="G53" i="6"/>
  <c r="G47" i="6"/>
  <c r="G48" i="6"/>
  <c r="G49" i="6"/>
  <c r="G50" i="6"/>
  <c r="G51" i="6"/>
  <c r="G52" i="6"/>
  <c r="G46" i="6"/>
  <c r="G39" i="6"/>
  <c r="G38" i="6"/>
  <c r="G36" i="6"/>
  <c r="G30" i="6"/>
  <c r="G31" i="6"/>
  <c r="G32" i="6"/>
  <c r="G33" i="6"/>
  <c r="G29" i="6"/>
  <c r="G18" i="6"/>
  <c r="G19" i="6"/>
  <c r="G20" i="6"/>
  <c r="G21" i="6"/>
  <c r="G22" i="6"/>
  <c r="G23" i="6"/>
  <c r="G24" i="6"/>
  <c r="G25" i="6"/>
  <c r="G26" i="6"/>
  <c r="G27" i="6"/>
  <c r="G17" i="6"/>
  <c r="G11" i="6"/>
  <c r="G12" i="6"/>
  <c r="G13" i="6"/>
  <c r="G14" i="6"/>
  <c r="G10" i="6"/>
  <c r="G9" i="6"/>
  <c r="F75" i="6"/>
  <c r="F59" i="6"/>
  <c r="F54" i="6"/>
  <c r="F45" i="6"/>
  <c r="F37" i="6"/>
  <c r="F28" i="6"/>
  <c r="F16" i="6"/>
  <c r="E75" i="6"/>
  <c r="E59" i="6"/>
  <c r="E54" i="6"/>
  <c r="E65" i="6" s="1"/>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C29" i="5"/>
  <c r="B29" i="5"/>
  <c r="D17" i="5"/>
  <c r="D13" i="5"/>
  <c r="C17" i="5"/>
  <c r="C13" i="5"/>
  <c r="B13" i="5"/>
  <c r="B13" i="3"/>
  <c r="C9" i="3"/>
  <c r="B9" i="3"/>
  <c r="F75" i="2"/>
  <c r="E75" i="2"/>
  <c r="F68" i="2"/>
  <c r="E68" i="2"/>
  <c r="F63" i="2"/>
  <c r="E63" i="2"/>
  <c r="F57" i="2"/>
  <c r="E57" i="2"/>
  <c r="F42" i="2"/>
  <c r="E42" i="2"/>
  <c r="F38" i="2"/>
  <c r="E38" i="2"/>
  <c r="F31" i="2"/>
  <c r="E31" i="2"/>
  <c r="F27" i="2"/>
  <c r="E27" i="2"/>
  <c r="F23" i="2"/>
  <c r="E23" i="2"/>
  <c r="F19" i="2"/>
  <c r="E19" i="2"/>
  <c r="F9" i="2"/>
  <c r="E9" i="2"/>
  <c r="F8" i="3" l="1"/>
  <c r="F20" i="3" s="1"/>
  <c r="H8" i="3"/>
  <c r="H20" i="3" s="1"/>
  <c r="G59" i="6"/>
  <c r="F65" i="6"/>
  <c r="G28" i="6"/>
  <c r="C65" i="6"/>
  <c r="D41" i="6"/>
  <c r="C8" i="3"/>
  <c r="C20" i="3" s="1"/>
  <c r="F29" i="8"/>
  <c r="C9" i="9"/>
  <c r="E29" i="8"/>
  <c r="G146" i="7"/>
  <c r="E84" i="7"/>
  <c r="G71" i="7"/>
  <c r="G62" i="7"/>
  <c r="G9" i="7" s="1"/>
  <c r="G28" i="7"/>
  <c r="C9" i="7"/>
  <c r="F41" i="6"/>
  <c r="F70" i="6" s="1"/>
  <c r="C41" i="6"/>
  <c r="D8" i="3"/>
  <c r="D20" i="3" s="1"/>
  <c r="E79" i="2"/>
  <c r="F79" i="2"/>
  <c r="F47" i="2"/>
  <c r="F59" i="2" s="1"/>
  <c r="E47" i="2"/>
  <c r="E59" i="2" s="1"/>
  <c r="K20" i="4"/>
  <c r="E20" i="4"/>
  <c r="I20" i="4"/>
  <c r="C43" i="9"/>
  <c r="B43" i="9"/>
  <c r="D9" i="9"/>
  <c r="E9" i="9"/>
  <c r="G9" i="9"/>
  <c r="B9" i="9"/>
  <c r="D43" i="9"/>
  <c r="E43" i="9"/>
  <c r="E77" i="9" s="1"/>
  <c r="G43" i="9"/>
  <c r="B29" i="8"/>
  <c r="D29" i="8"/>
  <c r="C29" i="8"/>
  <c r="G29" i="8"/>
  <c r="G123" i="7"/>
  <c r="B84" i="7"/>
  <c r="C84" i="7"/>
  <c r="G38" i="7"/>
  <c r="G75" i="7"/>
  <c r="G93" i="7"/>
  <c r="G133" i="7"/>
  <c r="G150" i="7"/>
  <c r="B9" i="7"/>
  <c r="D84" i="7"/>
  <c r="E9" i="7"/>
  <c r="F84" i="7"/>
  <c r="G58" i="7"/>
  <c r="G113" i="7"/>
  <c r="G137" i="7"/>
  <c r="B41" i="6"/>
  <c r="B65" i="6"/>
  <c r="G54" i="6"/>
  <c r="D65" i="6"/>
  <c r="E41" i="6"/>
  <c r="E70" i="6" s="1"/>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37" i="6"/>
  <c r="G41" i="6" l="1"/>
  <c r="G42" i="6" s="1"/>
  <c r="D70" i="6"/>
  <c r="C70" i="6"/>
  <c r="C77" i="9"/>
  <c r="G77" i="9"/>
  <c r="D77" i="9"/>
  <c r="F159" i="7"/>
  <c r="E159" i="7"/>
  <c r="B159" i="7"/>
  <c r="C159" i="7"/>
  <c r="G65" i="6"/>
  <c r="B70" i="6"/>
  <c r="F81" i="2"/>
  <c r="B77" i="9"/>
  <c r="F77" i="9"/>
  <c r="D159" i="7"/>
  <c r="G84" i="7"/>
  <c r="G70" i="6" l="1"/>
  <c r="G159" i="7"/>
  <c r="A2" i="3"/>
  <c r="G6" i="14"/>
  <c r="G28" i="14" s="1"/>
  <c r="F6" i="14"/>
  <c r="F28" i="14" s="1"/>
  <c r="E6" i="14"/>
  <c r="E28" i="14" s="1"/>
  <c r="D6" i="14"/>
  <c r="D28" i="14" s="1"/>
  <c r="C6" i="14"/>
  <c r="C28" i="14" s="1"/>
  <c r="B6" i="14"/>
  <c r="B28" i="14" s="1"/>
  <c r="G6" i="13"/>
  <c r="G30" i="13" s="1"/>
  <c r="F6" i="13"/>
  <c r="F30" i="13" s="1"/>
  <c r="E6" i="13"/>
  <c r="E30" i="13" s="1"/>
  <c r="D6" i="13"/>
  <c r="D30" i="13" s="1"/>
  <c r="C6" i="13"/>
  <c r="C30" i="13" s="1"/>
  <c r="B6" i="13"/>
  <c r="B30" i="13"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24" i="10"/>
  <c r="C31" i="11"/>
  <c r="G31" i="11"/>
  <c r="B31" i="11"/>
  <c r="F31" i="11"/>
  <c r="D31" i="11"/>
  <c r="E31" i="11"/>
  <c r="G9" i="10" l="1"/>
  <c r="G21" i="10"/>
  <c r="G33" i="10" l="1"/>
</calcChain>
</file>

<file path=xl/sharedStrings.xml><?xml version="1.0" encoding="utf-8"?>
<sst xmlns="http://schemas.openxmlformats.org/spreadsheetml/2006/main" count="799" uniqueCount="553">
  <si>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</si>
  <si>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</si>
  <si>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</si>
  <si>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</si>
  <si>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</si>
  <si>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</si>
  <si>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</si>
  <si>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</si>
  <si>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</si>
  <si>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</si>
  <si>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</si>
  <si>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</si>
  <si>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</si>
  <si>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</si>
  <si>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</si>
  <si>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</si>
  <si>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</si>
  <si>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</si>
  <si>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</si>
  <si>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</si>
  <si>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</si>
  <si>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</si>
  <si>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</si>
  <si>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</si>
  <si>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</si>
  <si>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</si>
  <si>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</si>
  <si>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</si>
  <si>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</si>
  <si>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</si>
  <si>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</si>
  <si>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</si>
  <si>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</si>
  <si>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</si>
  <si>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</si>
  <si>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</si>
  <si>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</si>
  <si>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</si>
  <si>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</si>
  <si>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</si>
  <si>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</si>
  <si>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</si>
  <si>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</si>
  <si>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</si>
  <si>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</si>
  <si>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</si>
  <si>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</si>
  <si>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</si>
  <si>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</si>
  <si>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</si>
  <si>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</si>
  <si>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</si>
  <si>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</si>
  <si>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</si>
  <si>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</si>
  <si>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</si>
  <si>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</si>
  <si>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</si>
  <si>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</si>
  <si>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</si>
  <si>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</si>
  <si>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</si>
  <si>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</si>
  <si>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</si>
  <si>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</si>
  <si>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</si>
  <si>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</si>
  <si>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</si>
  <si>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</si>
  <si>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</si>
  <si>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</si>
  <si>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</si>
  <si>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</si>
  <si>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</si>
  <si>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</si>
  <si>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</si>
  <si>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</si>
  <si>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</si>
  <si>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</si>
  <si>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</si>
  <si>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</si>
  <si>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</si>
  <si>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</si>
  <si>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</si>
  <si>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</si>
  <si>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</si>
  <si>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</si>
  <si>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</si>
  <si>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</si>
  <si>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</si>
  <si>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</si>
  <si>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</si>
  <si>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</si>
  <si>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</si>
  <si>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</si>
  <si>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</si>
  <si>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</si>
  <si>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</si>
  <si>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</si>
  <si>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</si>
  <si>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</si>
  <si>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</si>
  <si>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</si>
  <si>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</si>
  <si>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</si>
  <si>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</si>
  <si>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</si>
  <si>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</si>
  <si>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</si>
  <si>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</si>
  <si>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</si>
  <si>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</si>
  <si>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</si>
  <si>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</si>
  <si>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</si>
  <si>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</si>
  <si>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</si>
  <si>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</si>
  <si>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</si>
  <si>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</si>
  <si>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</si>
  <si>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</si>
  <si>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</si>
  <si>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</si>
  <si>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</si>
  <si>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</si>
  <si>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</si>
  <si>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</si>
  <si>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</si>
  <si>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</si>
  <si>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</si>
  <si>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</si>
  <si>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</si>
  <si>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</si>
  <si>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</si>
  <si>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</si>
  <si>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</si>
  <si>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</si>
  <si>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</si>
  <si>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</si>
  <si>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</si>
  <si>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</si>
  <si>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</si>
  <si>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</si>
  <si>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</si>
  <si>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</si>
  <si>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</si>
  <si>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</si>
  <si>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</si>
  <si>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</si>
  <si>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</si>
  <si>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</si>
  <si>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</si>
  <si>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</si>
  <si>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</si>
  <si>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</si>
  <si>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</si>
  <si>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</si>
  <si>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</si>
  <si>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</si>
  <si>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</si>
  <si>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</si>
  <si>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</si>
  <si>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</si>
  <si>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</si>
  <si>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</si>
  <si>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</si>
  <si>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</si>
  <si>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</si>
  <si>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</si>
  <si>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</si>
  <si>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</si>
  <si>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</si>
  <si>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</si>
  <si>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</si>
  <si>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</si>
  <si>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</si>
  <si>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</si>
  <si>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</si>
  <si>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</si>
  <si>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</si>
  <si>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</si>
  <si>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</si>
  <si>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</si>
  <si>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</si>
  <si>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</si>
  <si>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</si>
  <si>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</si>
  <si>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</si>
  <si>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</si>
  <si>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</si>
  <si>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</si>
  <si>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</si>
  <si>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</si>
  <si>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</si>
  <si>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</si>
  <si>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</si>
  <si>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</si>
  <si>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</si>
  <si>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</si>
  <si>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</si>
  <si>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</si>
  <si>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</si>
  <si>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</si>
  <si>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</si>
  <si>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</si>
  <si>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</si>
  <si>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</si>
  <si>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</si>
  <si>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</si>
  <si>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</si>
  <si>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</si>
  <si>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</si>
  <si>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</si>
  <si>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</si>
  <si>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</si>
  <si>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</si>
  <si>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</si>
  <si>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</si>
  <si>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</si>
  <si>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</si>
  <si>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</si>
  <si>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</si>
  <si>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</si>
  <si>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</si>
  <si>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</si>
  <si>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</si>
  <si>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</si>
  <si>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</si>
  <si>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</si>
  <si>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</si>
  <si>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</si>
  <si>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</si>
  <si>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</si>
  <si>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</si>
  <si>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</si>
  <si>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</si>
  <si>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</si>
  <si>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</si>
  <si>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</si>
  <si>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</si>
  <si>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</si>
  <si>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</si>
  <si>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</si>
  <si>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</si>
  <si>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</si>
  <si>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</si>
  <si>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</si>
  <si>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</si>
  <si>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</si>
  <si>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</si>
  <si>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</si>
  <si>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</si>
  <si>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</si>
  <si>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</si>
  <si>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</si>
  <si>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</si>
  <si>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</si>
  <si>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</si>
  <si>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</si>
  <si>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</si>
  <si>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</si>
  <si>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</si>
  <si>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</si>
  <si>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</si>
  <si>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</si>
  <si>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</si>
  <si>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</si>
  <si>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</si>
  <si>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</si>
  <si>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</si>
  <si>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</si>
  <si>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</si>
  <si>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</si>
  <si>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</si>
  <si>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</si>
  <si>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</si>
  <si>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</si>
  <si>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</si>
  <si>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</si>
  <si>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</si>
  <si>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</si>
  <si>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</si>
  <si>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</si>
  <si>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</si>
  <si>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</si>
  <si>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</si>
  <si>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</si>
  <si>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</si>
  <si>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</si>
  <si>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</si>
  <si>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</si>
  <si>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</si>
  <si>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</si>
  <si>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</si>
  <si>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</si>
  <si>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</si>
  <si>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</si>
  <si>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</si>
  <si>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</si>
  <si>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</si>
  <si>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</si>
  <si>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</si>
  <si>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</si>
  <si>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</si>
  <si>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</si>
  <si>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</si>
  <si>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</si>
  <si>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</si>
  <si>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</si>
  <si>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</si>
  <si>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</si>
  <si>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</si>
  <si>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</si>
  <si>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</si>
  <si>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</si>
  <si>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</si>
  <si>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</si>
  <si>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</si>
  <si>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</si>
  <si>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</si>
  <si>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</si>
  <si>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</si>
  <si>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</si>
  <si>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</si>
  <si>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</si>
  <si>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</si>
  <si>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</si>
  <si>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</si>
  <si>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</si>
  <si>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</si>
  <si>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</si>
  <si>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</si>
  <si>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</si>
  <si>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</si>
  <si>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</si>
  <si>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</si>
  <si>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</si>
  <si>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</si>
  <si>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</si>
  <si>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</si>
  <si>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</si>
  <si>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</si>
  <si>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</si>
  <si>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</si>
  <si>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</si>
  <si>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</si>
  <si>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</si>
  <si>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</si>
  <si>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</si>
  <si>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</si>
  <si>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</si>
  <si>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</si>
  <si>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</si>
  <si>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</si>
  <si>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</si>
  <si>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</si>
  <si>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</si>
  <si>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</si>
  <si>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</si>
  <si>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</si>
  <si>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</si>
  <si>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</si>
  <si>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</si>
  <si>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</si>
  <si>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</si>
  <si>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</si>
  <si>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</si>
  <si>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</si>
  <si>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</si>
  <si>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</si>
  <si>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</si>
  <si>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</si>
  <si>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</si>
  <si>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</si>
  <si>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</si>
  <si>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</si>
  <si>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</si>
  <si>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</si>
  <si>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</si>
  <si>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</si>
  <si>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</si>
  <si>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</si>
  <si>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</si>
  <si>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</si>
  <si>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</si>
  <si>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</si>
  <si>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</si>
  <si>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</si>
  <si>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</si>
  <si>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</si>
  <si>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</si>
  <si>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</si>
  <si>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</si>
  <si>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</si>
  <si>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</si>
  <si>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</si>
  <si>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</si>
  <si>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</si>
  <si>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</si>
  <si>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</si>
  <si>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</si>
  <si>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</si>
  <si>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</si>
  <si>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</si>
  <si>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</si>
  <si>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</si>
  <si>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</si>
  <si>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</si>
  <si>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</si>
  <si>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</si>
  <si>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</si>
  <si>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</si>
  <si>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</si>
  <si>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</si>
  <si>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</si>
  <si>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</si>
  <si>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</si>
  <si>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</si>
  <si>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</si>
  <si>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</si>
  <si>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</si>
  <si>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</si>
  <si>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</si>
  <si>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</si>
  <si>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</si>
  <si>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</si>
  <si>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</si>
  <si>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</si>
  <si>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</si>
  <si>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</si>
  <si>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</si>
  <si>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</si>
  <si>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</si>
  <si>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</si>
  <si>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</si>
  <si>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</si>
  <si>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</si>
  <si>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</si>
  <si>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</si>
  <si>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</si>
  <si>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</si>
  <si>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</si>
  <si>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</si>
  <si>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</si>
  <si>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</si>
  <si>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</si>
  <si>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</si>
  <si>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</si>
  <si>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</si>
  <si>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</si>
  <si>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</si>
  <si>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</si>
  <si>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</si>
  <si>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</si>
  <si>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</si>
  <si>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</si>
  <si>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</si>
  <si>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</si>
  <si>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</si>
  <si>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</si>
  <si>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</si>
  <si>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</si>
  <si>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</si>
  <si>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</si>
  <si>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</si>
  <si>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</si>
  <si>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</si>
  <si>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</si>
  <si>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</si>
  <si>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</si>
  <si>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</si>
  <si>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</si>
  <si>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</si>
  <si>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</si>
  <si>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</si>
  <si>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</si>
  <si>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</si>
  <si>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</si>
  <si>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</si>
  <si>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</si>
  <si>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</si>
  <si>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</si>
  <si>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</si>
  <si>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</si>
  <si>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</si>
  <si>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</si>
  <si>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</si>
  <si>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</si>
  <si>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</si>
  <si>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</si>
  <si>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</si>
  <si>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</si>
  <si>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</si>
  <si>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</si>
  <si>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</si>
  <si>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</si>
  <si>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</si>
  <si>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</si>
  <si>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</si>
  <si>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</si>
  <si>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</si>
  <si>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</si>
  <si>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</si>
  <si>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</si>
  <si>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</si>
  <si>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</si>
  <si>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</si>
  <si>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</si>
  <si>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</si>
  <si>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</si>
  <si>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</si>
  <si>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</si>
  <si>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</si>
  <si>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</si>
  <si>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</si>
  <si>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</si>
  <si>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</si>
  <si>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</si>
  <si>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</si>
  <si>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</si>
  <si>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</si>
  <si>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</si>
  <si>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</si>
  <si>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</si>
  <si>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</si>
  <si>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</si>
  <si>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</si>
  <si>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</si>
  <si>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</si>
  <si>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</si>
  <si>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</si>
  <si>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</si>
  <si>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</si>
  <si>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</si>
  <si>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</si>
  <si>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</si>
  <si>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</si>
  <si>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</si>
  <si>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</si>
  <si>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</si>
  <si>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</si>
  <si>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</si>
  <si>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</si>
  <si>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</si>
  <si>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</si>
  <si>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</si>
  <si>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</si>
  <si>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CASA DE LA CULTURA DE CORONEO, GTO.</t>
  </si>
  <si>
    <t>AL 31 DE DICIEMBRE DE 2023  Y AL 31 DE DICIEMBRE DEL 2024</t>
  </si>
  <si>
    <t>DEL 1 DE ENERO DEL 2024 AL 31 DE DICIEMBRE DEL 2024</t>
  </si>
  <si>
    <t>02101 Direccion CC</t>
  </si>
  <si>
    <t>02201 Subdireccion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</si>
</sst>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235">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0" fillId="0" borderId="0" xfId="0" applyFont="1"/>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left" vertical="center" indent="3"/>
    </xf>
    <xf numFmtId="4" fontId="0" fillId="0" borderId="14" xfId="0" applyNumberFormat="1" applyFont="1" applyBorder="1" applyAlignment="1" applyProtection="1">
      <alignment vertical="center"/>
      <protection locked="0"/>
    </xf>
    <xf numFmtId="0" fontId="0" fillId="0" borderId="14" xfId="0" applyFont="1" applyBorder="1" applyAlignment="1">
      <alignment horizontal="left" vertical="center" indent="5"/>
    </xf>
    <xf numFmtId="4" fontId="0" fillId="0" borderId="14" xfId="0" applyNumberFormat="1" applyFont="1" applyBorder="1" applyAlignment="1">
      <alignment vertical="center"/>
    </xf>
    <xf numFmtId="0" fontId="0" fillId="0" borderId="14" xfId="0" applyFont="1" applyBorder="1" applyAlignment="1">
      <alignment horizontal="left" indent="3"/>
    </xf>
    <xf numFmtId="0" fontId="2" fillId="0" borderId="14" xfId="0" applyFont="1" applyBorder="1" applyAlignment="1">
      <alignment horizontal="left" indent="2"/>
    </xf>
    <xf numFmtId="0" fontId="0" fillId="0" borderId="14" xfId="0" applyFont="1" applyBorder="1" applyAlignment="1">
      <alignment horizontal="left" vertical="center" indent="2"/>
    </xf>
    <xf numFmtId="0" fontId="0" fillId="0" borderId="14" xfId="0" applyFont="1" applyBorder="1"/>
    <xf numFmtId="0" fontId="0" fillId="0" borderId="15" xfId="0" applyFont="1" applyBorder="1"/>
    <xf numFmtId="0" fontId="0" fillId="0" borderId="15" xfId="0" applyFont="1" applyBorder="1" applyAlignment="1">
      <alignment vertical="center"/>
    </xf>
    <xf numFmtId="4" fontId="0" fillId="0" borderId="15" xfId="0" applyNumberFormat="1" applyFont="1" applyBorder="1" applyAlignment="1">
      <alignment vertical="center"/>
    </xf>
    <xf numFmtId="0" fontId="15" fillId="0" borderId="0" xfId="3" applyFont="1" applyAlignment="1">
      <alignment horizontal="left" vertical="top"/>
    </xf>
    <xf numFmtId="0" fontId="0" fillId="0" borderId="14" xfId="0" applyFont="1" applyBorder="1" applyAlignment="1">
      <alignment horizontal="left" vertical="center" indent="6"/>
    </xf>
    <xf numFmtId="0" fontId="0" fillId="0" borderId="14" xfId="0" applyFont="1" applyBorder="1" applyAlignment="1">
      <alignment horizontal="left" vertical="center" wrapText="1" indent="6"/>
    </xf>
    <xf numFmtId="0" fontId="0" fillId="0" borderId="14" xfId="0" applyFont="1" applyBorder="1" applyAlignment="1" applyProtection="1">
      <alignment vertical="center"/>
      <protection locked="0"/>
    </xf>
    <xf numFmtId="0" fontId="0" fillId="0" borderId="0" xfId="0" applyFont="1" applyAlignment="1">
      <alignment vertical="center"/>
    </xf>
    <xf numFmtId="0" fontId="2" fillId="0" borderId="13" xfId="0" applyFont="1" applyBorder="1" applyAlignment="1" applyProtection="1">
      <alignment horizontal="left" vertical="center" indent="3"/>
      <protection locked="0"/>
    </xf>
    <xf numFmtId="0" fontId="0" fillId="0" borderId="14" xfId="0" applyFont="1" applyBorder="1" applyAlignment="1" applyProtection="1">
      <alignment horizontal="left" vertical="center" indent="6"/>
      <protection locked="0"/>
    </xf>
    <xf numFmtId="0" fontId="0" fillId="0" borderId="14" xfId="0" applyFont="1" applyBorder="1" applyAlignment="1" applyProtection="1">
      <alignment horizontal="left" vertical="center" wrapText="1" indent="6"/>
      <protection locked="0"/>
    </xf>
    <xf numFmtId="0" fontId="0" fillId="0" borderId="14" xfId="0" applyFont="1"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Font="1" applyBorder="1" applyAlignment="1">
      <alignment horizontal="left" vertical="center" wrapText="1" indent="3"/>
    </xf>
    <xf numFmtId="0" fontId="0" fillId="0" borderId="15" xfId="0" applyFont="1" applyBorder="1" applyProtection="1">
      <protection locked="0"/>
    </xf>
    <xf numFmtId="0" fontId="0" fillId="0" borderId="0" xfId="0" applyFont="1"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Font="1" applyBorder="1" applyAlignment="1" applyProtection="1">
      <alignment horizontal="left" vertical="center" wrapText="1" indent="3"/>
      <protection locked="0"/>
    </xf>
    <xf numFmtId="0" fontId="0" fillId="0" borderId="15" xfId="0" applyFont="1" applyBorder="1" applyAlignment="1" applyProtection="1">
      <alignment vertical="center"/>
      <protection locked="0"/>
    </xf>
    <xf numFmtId="4" fontId="0" fillId="0" borderId="14" xfId="0" applyNumberFormat="1" applyFont="1" applyBorder="1" applyAlignment="1" applyProtection="1">
      <alignment horizontal="right" vertical="top"/>
      <protection locked="0"/>
    </xf>
    <xf numFmtId="0" fontId="0" fillId="0" borderId="8" xfId="0" applyFont="1" applyBorder="1" applyAlignment="1" applyProtection="1">
      <alignment horizontal="right" vertical="center"/>
      <protection locked="0"/>
    </xf>
    <xf numFmtId="4" fontId="0" fillId="0" borderId="8" xfId="0" applyNumberFormat="1" applyFont="1" applyBorder="1" applyAlignment="1" applyProtection="1">
      <alignment horizontal="right" vertical="center"/>
      <protection locked="0"/>
    </xf>
    <xf numFmtId="0" fontId="0" fillId="0" borderId="14" xfId="0" applyFont="1" applyBorder="1" applyAlignment="1">
      <alignment horizontal="left" vertical="center" indent="9"/>
    </xf>
    <xf numFmtId="4" fontId="0" fillId="0" borderId="8" xfId="0" applyNumberFormat="1" applyFont="1" applyBorder="1" applyAlignment="1">
      <alignment horizontal="right" vertical="center"/>
    </xf>
    <xf numFmtId="0" fontId="0" fillId="0" borderId="11" xfId="0" applyFont="1" applyBorder="1" applyAlignment="1">
      <alignment horizontal="center"/>
    </xf>
    <xf numFmtId="0" fontId="0" fillId="0" borderId="14" xfId="0" applyFont="1" applyBorder="1" applyAlignment="1">
      <alignment horizontal="left" vertical="center" wrapText="1" indent="9"/>
    </xf>
    <xf numFmtId="0" fontId="0" fillId="0" borderId="14" xfId="0" applyFont="1" applyBorder="1" applyAlignment="1">
      <alignment horizontal="left" wrapText="1" indent="9"/>
    </xf>
    <xf numFmtId="4" fontId="0" fillId="0" borderId="15" xfId="0" applyNumberFormat="1" applyFont="1" applyBorder="1"/>
    <xf numFmtId="4" fontId="2" fillId="0" borderId="14" xfId="0" applyNumberFormat="1" applyFont="1" applyBorder="1" applyAlignment="1" applyProtection="1">
      <alignment horizontal="right" vertical="top"/>
      <protection locked="0"/>
    </xf>
    <xf numFmtId="0" fontId="0" fillId="3" borderId="14" xfId="0" applyFont="1" applyFill="1" applyBorder="1" applyAlignment="1">
      <alignment horizontal="left" vertical="center" indent="6"/>
    </xf>
    <xf numFmtId="0" fontId="0" fillId="3" borderId="14" xfId="0" applyFont="1" applyFill="1" applyBorder="1" applyAlignment="1">
      <alignment horizontal="left" vertical="center" indent="9"/>
    </xf>
    <xf numFmtId="0" fontId="0" fillId="3" borderId="14" xfId="0" applyFont="1" applyFill="1" applyBorder="1" applyAlignment="1">
      <alignment horizontal="left" vertical="center" indent="3"/>
    </xf>
    <xf numFmtId="0" fontId="0" fillId="3" borderId="14" xfId="0" applyFont="1" applyFill="1" applyBorder="1" applyAlignment="1">
      <alignment horizontal="left" indent="9"/>
    </xf>
    <xf numFmtId="0" fontId="0" fillId="3" borderId="14" xfId="0" applyFont="1" applyFill="1" applyBorder="1" applyAlignment="1">
      <alignment horizontal="left" indent="3"/>
    </xf>
    <xf numFmtId="0" fontId="0" fillId="0" borderId="8" xfId="0" applyFont="1"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Font="1" applyBorder="1"/>
    <xf numFmtId="0" fontId="0" fillId="0" borderId="14" xfId="0" applyFont="1" applyBorder="1" applyAlignment="1">
      <alignment horizontal="left" indent="6"/>
    </xf>
    <xf numFmtId="4" fontId="0" fillId="2" borderId="16" xfId="0" applyNumberFormat="1" applyFont="1" applyFill="1" applyBorder="1" applyAlignment="1">
      <alignment vertical="center"/>
    </xf>
    <xf numFmtId="4" fontId="0" fillId="0" borderId="14" xfId="0" applyNumberFormat="1" applyFont="1" applyBorder="1" applyProtection="1">
      <protection locked="0"/>
    </xf>
    <xf numFmtId="0" fontId="0" fillId="0" borderId="13" xfId="0" applyFont="1" applyBorder="1" applyAlignment="1">
      <alignment horizontal="left" vertical="center" indent="6"/>
    </xf>
    <xf numFmtId="4" fontId="0" fillId="0" borderId="13" xfId="0" applyNumberFormat="1" applyFont="1" applyBorder="1" applyAlignment="1" applyProtection="1">
      <alignment vertical="center"/>
      <protection locked="0"/>
    </xf>
    <xf numFmtId="0" fontId="0" fillId="0" borderId="14" xfId="0" applyFont="1" applyBorder="1" applyAlignment="1">
      <alignment horizontal="left" vertical="center" indent="12"/>
    </xf>
    <xf numFmtId="4" fontId="0" fillId="0" borderId="13" xfId="0" applyNumberFormat="1" applyFont="1" applyBorder="1" applyProtection="1">
      <protection locked="0"/>
    </xf>
    <xf numFmtId="0" fontId="0" fillId="2" borderId="16" xfId="0" applyFont="1" applyFill="1" applyBorder="1" applyAlignment="1">
      <alignment vertical="center"/>
    </xf>
    <xf numFmtId="0" fontId="0" fillId="0" borderId="14" xfId="0" applyFont="1" applyBorder="1" applyAlignment="1" applyProtection="1">
      <alignment horizontal="left" vertical="center" indent="4"/>
      <protection locked="0"/>
    </xf>
    <xf numFmtId="164" fontId="0" fillId="0" borderId="14" xfId="0" applyNumberFormat="1" applyFont="1" applyBorder="1" applyAlignment="1" applyProtection="1">
      <alignment vertical="center"/>
      <protection locked="0"/>
    </xf>
    <xf numFmtId="16" fontId="0" fillId="0" borderId="14" xfId="0" applyNumberFormat="1" applyFont="1" applyBorder="1" applyAlignment="1">
      <alignment vertical="center"/>
    </xf>
    <xf numFmtId="0" fontId="0" fillId="0" borderId="7" xfId="0" applyFont="1" applyBorder="1"/>
    <xf numFmtId="4" fontId="0" fillId="0" borderId="13" xfId="0" applyNumberFormat="1" applyFont="1" applyBorder="1"/>
    <xf numFmtId="0" fontId="0" fillId="0" borderId="7" xfId="0" applyFont="1" applyBorder="1" applyAlignment="1">
      <alignment horizontal="left" vertical="center" indent="5"/>
    </xf>
    <xf numFmtId="0" fontId="0" fillId="0" borderId="7" xfId="0" applyFont="1" applyBorder="1" applyAlignment="1">
      <alignment horizontal="left" vertical="center" indent="7"/>
    </xf>
    <xf numFmtId="4" fontId="0" fillId="0" borderId="14" xfId="0" applyNumberFormat="1" applyFont="1" applyBorder="1" applyAlignment="1">
      <alignment vertical="center" wrapText="1"/>
    </xf>
    <xf numFmtId="0" fontId="0" fillId="0" borderId="7" xfId="0" applyFont="1" applyBorder="1" applyAlignment="1">
      <alignment vertical="center"/>
    </xf>
    <xf numFmtId="4" fontId="0" fillId="2" borderId="16" xfId="0" applyNumberFormat="1" applyFont="1" applyFill="1" applyBorder="1"/>
    <xf numFmtId="0" fontId="0" fillId="0" borderId="7" xfId="0" applyFont="1"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0" fontId="0" fillId="0" borderId="14" xfId="0" applyBorder="1" applyAlignment="1" applyProtection="1">
      <alignment horizontal="left" vertical="center" indent="6"/>
      <protection locked="0"/>
    </xf>
    <xf numFmtId="4" fontId="2" fillId="0" borderId="8" xfId="0" applyNumberFormat="1" applyFont="1" applyBorder="1" applyAlignment="1" applyProtection="1">
      <alignment horizontal="right" vertical="center"/>
      <protection locked="0"/>
    </xf>
    <xf numFmtId="0" fontId="0" fillId="0" borderId="14" xfId="0" applyBorder="1" applyAlignment="1">
      <alignment horizontal="left" vertical="center" wrapText="1" indent="3"/>
    </xf>
    <xf numFmtId="0" fontId="0" fillId="0" borderId="14" xfId="0" applyBorder="1"/>
    <xf numFmtId="0" fontId="0" fillId="0" borderId="14" xfId="0" applyBorder="1" applyAlignment="1">
      <alignment horizontal="left" vertical="center" wrapText="1" indent="6"/>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4" fontId="0" fillId="0" borderId="14" xfId="0" applyNumberFormat="1" applyBorder="1" applyAlignment="1" applyProtection="1">
      <alignment vertical="center"/>
      <protection locked="0"/>
    </xf>
    <xf numFmtId="0" fontId="0" fillId="0" borderId="14" xfId="0" applyFill="1" applyBorder="1" applyAlignment="1">
      <alignment vertical="center"/>
    </xf>
    <xf numFmtId="0" fontId="0" fillId="0" borderId="14" xfId="0"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0" xfId="0" applyProtection="1">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0" fillId="0" borderId="15" xfId="0" applyBorder="1"/>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4" fontId="0" fillId="0" borderId="14" xfId="0" applyNumberFormat="1" applyBorder="1"/>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4" fontId="0" fillId="0" borderId="14" xfId="0" applyNumberFormat="1" applyFill="1" applyBorder="1" applyAlignment="1" applyProtection="1">
      <alignment vertical="center"/>
      <protection locked="0"/>
    </xf>
    <xf numFmtId="4" fontId="0" fillId="0" borderId="0" xfId="0" applyNumberFormat="1"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cellStyle name="Normal 2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stecad/Contacad/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85"/>
  <sheetViews>
    <sheetView showGridLines="0" tabSelected="1" topLeftCell="A16" zoomScale="70" zoomScaleNormal="70" workbookViewId="0">
      <selection activeCell="D89" sqref="D89"/>
    </sheetView>
  </sheetViews>
  <sheetFormatPr baseColWidth="10" defaultColWidth="11" defaultRowHeight="15" x14ac:dyDescent="0.25"/>
  <cols>
    <col min="1" max="1" width="96.42578125" style="41" customWidth="1"/>
    <col min="2" max="3" width="15.5703125" style="41" customWidth="1"/>
    <col min="4" max="4" width="98.7109375" style="41" bestFit="1" customWidth="1"/>
    <col min="5" max="5" width="21.42578125" style="41" customWidth="1"/>
    <col min="6" max="6" width="15.5703125" style="41" customWidth="1"/>
    <col min="7" max="16384" width="11" style="41"/>
  </cols>
  <sheetData>
    <row r="1" spans="1:6" ht="40.9" customHeight="1" x14ac:dyDescent="0.25">
      <c r="A1" s="204" t="s">
        <v>0</v>
      </c>
      <c r="B1" s="205"/>
      <c r="C1" s="205"/>
      <c r="D1" s="205"/>
      <c r="E1" s="205"/>
      <c r="F1" s="206"/>
    </row>
    <row r="2" spans="1:6" ht="15" customHeight="1" x14ac:dyDescent="0.25">
      <c r="A2" s="113" t="s">
        <v>548</v>
      </c>
      <c r="B2" s="114"/>
      <c r="C2" s="114"/>
      <c r="D2" s="114"/>
      <c r="E2" s="114"/>
      <c r="F2" s="115"/>
    </row>
    <row r="3" spans="1:6" ht="15" customHeight="1" x14ac:dyDescent="0.25">
      <c r="A3" s="116" t="s">
        <v>1</v>
      </c>
      <c r="B3" s="117"/>
      <c r="C3" s="117"/>
      <c r="D3" s="117"/>
      <c r="E3" s="117"/>
      <c r="F3" s="118"/>
    </row>
    <row r="4" spans="1:6" ht="12.95" customHeight="1" x14ac:dyDescent="0.25">
      <c r="A4" s="116" t="s">
        <v>549</v>
      </c>
      <c r="B4" s="117"/>
      <c r="C4" s="117"/>
      <c r="D4" s="117"/>
      <c r="E4" s="117"/>
      <c r="F4" s="118"/>
    </row>
    <row r="5" spans="1:6" ht="12.95" customHeight="1" x14ac:dyDescent="0.25">
      <c r="A5" s="119" t="s">
        <v>2</v>
      </c>
      <c r="B5" s="120"/>
      <c r="C5" s="120"/>
      <c r="D5" s="120"/>
      <c r="E5" s="120"/>
      <c r="F5" s="121"/>
    </row>
    <row r="6" spans="1:6" ht="41.45" customHeight="1" x14ac:dyDescent="0.25">
      <c r="A6" s="42" t="s">
        <v>3</v>
      </c>
      <c r="B6" s="43" t="s">
        <v>538</v>
      </c>
      <c r="C6" s="1" t="s">
        <v>539</v>
      </c>
      <c r="D6" s="44" t="s">
        <v>4</v>
      </c>
      <c r="E6" s="43" t="s">
        <v>538</v>
      </c>
      <c r="F6" s="1" t="s">
        <v>539</v>
      </c>
    </row>
    <row r="7" spans="1:6" ht="12.95" customHeight="1" x14ac:dyDescent="0.25">
      <c r="A7" s="45" t="s">
        <v>5</v>
      </c>
      <c r="B7" s="46"/>
      <c r="C7" s="46"/>
      <c r="D7" s="45" t="s">
        <v>6</v>
      </c>
      <c r="E7" s="46"/>
      <c r="F7" s="46"/>
    </row>
    <row r="8" spans="1:6" x14ac:dyDescent="0.25">
      <c r="A8" s="2" t="s">
        <v>7</v>
      </c>
      <c r="B8" s="47"/>
      <c r="C8" s="47"/>
      <c r="D8" s="2" t="s">
        <v>8</v>
      </c>
      <c r="E8" s="47"/>
      <c r="F8" s="47"/>
    </row>
    <row r="9" spans="1:6" x14ac:dyDescent="0.25">
      <c r="A9" s="48" t="s">
        <v>9</v>
      </c>
      <c r="B9" s="142">
        <f>SUM(B10:B16)</f>
        <v>49719.67</v>
      </c>
      <c r="C9" s="142">
        <f>SUM(C10:C16)</f>
        <v>12286.82</v>
      </c>
      <c r="D9" s="48" t="s">
        <v>10</v>
      </c>
      <c r="E9" s="49">
        <f>SUM(E10:E18)</f>
        <v>77797.39</v>
      </c>
      <c r="F9" s="49">
        <f>SUM(F10:F18)</f>
        <v>29411.09</v>
      </c>
    </row>
    <row r="10" spans="1:6" x14ac:dyDescent="0.25">
      <c r="A10" s="50" t="s">
        <v>11</v>
      </c>
      <c r="B10" s="138">
        <v>9540.82</v>
      </c>
      <c r="C10" s="138">
        <v>9086.57</v>
      </c>
      <c r="D10" s="50" t="s">
        <v>12</v>
      </c>
      <c r="E10" s="143">
        <v>0</v>
      </c>
      <c r="F10" s="49">
        <v>4530.05</v>
      </c>
    </row>
    <row r="11" spans="1:6" x14ac:dyDescent="0.25">
      <c r="A11" s="50" t="s">
        <v>13</v>
      </c>
      <c r="B11" s="138">
        <v>0</v>
      </c>
      <c r="C11" s="138">
        <v>0</v>
      </c>
      <c r="D11" s="50" t="s">
        <v>14</v>
      </c>
      <c r="E11" s="143">
        <v>0</v>
      </c>
      <c r="F11" s="49">
        <v>0</v>
      </c>
    </row>
    <row r="12" spans="1:6" x14ac:dyDescent="0.25">
      <c r="A12" s="50" t="s">
        <v>15</v>
      </c>
      <c r="B12" s="140">
        <v>40178.85</v>
      </c>
      <c r="C12" s="138">
        <v>3200.25</v>
      </c>
      <c r="D12" s="50" t="s">
        <v>16</v>
      </c>
      <c r="E12" s="143">
        <v>0</v>
      </c>
      <c r="F12" s="49">
        <v>0</v>
      </c>
    </row>
    <row r="13" spans="1:6" x14ac:dyDescent="0.25">
      <c r="A13" s="50" t="s">
        <v>17</v>
      </c>
      <c r="B13" s="138">
        <v>0</v>
      </c>
      <c r="C13" s="138">
        <v>0</v>
      </c>
      <c r="D13" s="50" t="s">
        <v>18</v>
      </c>
      <c r="E13" s="143">
        <v>0</v>
      </c>
      <c r="F13" s="49">
        <v>0</v>
      </c>
    </row>
    <row r="14" spans="1:6" x14ac:dyDescent="0.25">
      <c r="A14" s="50" t="s">
        <v>19</v>
      </c>
      <c r="B14" s="138">
        <v>0</v>
      </c>
      <c r="C14" s="138">
        <v>0</v>
      </c>
      <c r="D14" s="50" t="s">
        <v>20</v>
      </c>
      <c r="E14" s="143">
        <v>0</v>
      </c>
      <c r="F14" s="49">
        <v>0</v>
      </c>
    </row>
    <row r="15" spans="1:6" x14ac:dyDescent="0.25">
      <c r="A15" s="50" t="s">
        <v>21</v>
      </c>
      <c r="B15" s="138">
        <v>0</v>
      </c>
      <c r="C15" s="138">
        <v>0</v>
      </c>
      <c r="D15" s="50" t="s">
        <v>22</v>
      </c>
      <c r="E15" s="143">
        <v>0</v>
      </c>
      <c r="F15" s="49">
        <v>0</v>
      </c>
    </row>
    <row r="16" spans="1:6" x14ac:dyDescent="0.25">
      <c r="A16" s="50" t="s">
        <v>23</v>
      </c>
      <c r="B16" s="138">
        <v>0</v>
      </c>
      <c r="C16" s="138">
        <v>0</v>
      </c>
      <c r="D16" s="50" t="s">
        <v>24</v>
      </c>
      <c r="E16" s="143">
        <v>77797.39</v>
      </c>
      <c r="F16" s="49">
        <v>24881.040000000001</v>
      </c>
    </row>
    <row r="17" spans="1:6" x14ac:dyDescent="0.25">
      <c r="A17" s="48" t="s">
        <v>25</v>
      </c>
      <c r="B17" s="142">
        <f>SUM(B18:B24)</f>
        <v>53232.97</v>
      </c>
      <c r="C17" s="142">
        <f>SUM(C18:C24)</f>
        <v>55709.2</v>
      </c>
      <c r="D17" s="50" t="s">
        <v>26</v>
      </c>
      <c r="E17" s="143">
        <v>0</v>
      </c>
      <c r="F17" s="49">
        <v>0</v>
      </c>
    </row>
    <row r="18" spans="1:6" x14ac:dyDescent="0.25">
      <c r="A18" s="50" t="s">
        <v>27</v>
      </c>
      <c r="B18" s="138">
        <v>0</v>
      </c>
      <c r="C18" s="138">
        <v>0</v>
      </c>
      <c r="D18" s="50" t="s">
        <v>28</v>
      </c>
      <c r="E18" s="143">
        <v>0</v>
      </c>
      <c r="F18" s="49">
        <v>0</v>
      </c>
    </row>
    <row r="19" spans="1:6" x14ac:dyDescent="0.25">
      <c r="A19" s="50" t="s">
        <v>29</v>
      </c>
      <c r="B19" s="138">
        <v>0</v>
      </c>
      <c r="C19" s="138">
        <v>0</v>
      </c>
      <c r="D19" s="48" t="s">
        <v>30</v>
      </c>
      <c r="E19" s="49">
        <f>SUM(E20:E22)</f>
        <v>0</v>
      </c>
      <c r="F19" s="49">
        <f>SUM(F20:F22)</f>
        <v>0</v>
      </c>
    </row>
    <row r="20" spans="1:6" x14ac:dyDescent="0.25">
      <c r="A20" s="50" t="s">
        <v>31</v>
      </c>
      <c r="B20" s="138">
        <v>53232.97</v>
      </c>
      <c r="C20" s="138">
        <v>55709.2</v>
      </c>
      <c r="D20" s="50" t="s">
        <v>32</v>
      </c>
      <c r="E20" s="144">
        <v>0</v>
      </c>
      <c r="F20" s="49">
        <v>0</v>
      </c>
    </row>
    <row r="21" spans="1:6" x14ac:dyDescent="0.25">
      <c r="A21" s="50" t="s">
        <v>33</v>
      </c>
      <c r="B21" s="138">
        <v>0</v>
      </c>
      <c r="C21" s="138">
        <v>0</v>
      </c>
      <c r="D21" s="50" t="s">
        <v>34</v>
      </c>
      <c r="E21" s="144">
        <v>0</v>
      </c>
      <c r="F21" s="49">
        <v>0</v>
      </c>
    </row>
    <row r="22" spans="1:6" x14ac:dyDescent="0.25">
      <c r="A22" s="50" t="s">
        <v>35</v>
      </c>
      <c r="B22" s="138">
        <v>0</v>
      </c>
      <c r="C22" s="138">
        <v>0</v>
      </c>
      <c r="D22" s="50" t="s">
        <v>36</v>
      </c>
      <c r="E22" s="144">
        <v>0</v>
      </c>
      <c r="F22" s="49">
        <v>0</v>
      </c>
    </row>
    <row r="23" spans="1:6" x14ac:dyDescent="0.25">
      <c r="A23" s="50" t="s">
        <v>37</v>
      </c>
      <c r="B23" s="138">
        <v>0</v>
      </c>
      <c r="C23" s="138">
        <v>0</v>
      </c>
      <c r="D23" s="48" t="s">
        <v>38</v>
      </c>
      <c r="E23" s="49">
        <f>E24+E25</f>
        <v>0</v>
      </c>
      <c r="F23" s="49">
        <f>F24+F25</f>
        <v>0</v>
      </c>
    </row>
    <row r="24" spans="1:6" x14ac:dyDescent="0.25">
      <c r="A24" s="50" t="s">
        <v>39</v>
      </c>
      <c r="B24" s="138">
        <v>0</v>
      </c>
      <c r="C24" s="138">
        <v>0</v>
      </c>
      <c r="D24" s="50" t="s">
        <v>40</v>
      </c>
      <c r="E24" s="145">
        <v>0</v>
      </c>
      <c r="F24" s="49">
        <v>0</v>
      </c>
    </row>
    <row r="25" spans="1:6" x14ac:dyDescent="0.25">
      <c r="A25" s="48" t="s">
        <v>41</v>
      </c>
      <c r="B25" s="142">
        <f>SUM(B26:B30)</f>
        <v>0</v>
      </c>
      <c r="C25" s="142">
        <f>SUM(C26:C30)</f>
        <v>3044.81</v>
      </c>
      <c r="D25" s="50" t="s">
        <v>42</v>
      </c>
      <c r="E25" s="145">
        <v>0</v>
      </c>
      <c r="F25" s="49">
        <v>0</v>
      </c>
    </row>
    <row r="26" spans="1:6" x14ac:dyDescent="0.25">
      <c r="A26" s="50" t="s">
        <v>43</v>
      </c>
      <c r="B26" s="138">
        <v>0</v>
      </c>
      <c r="C26" s="138">
        <v>3044.81</v>
      </c>
      <c r="D26" s="48" t="s">
        <v>44</v>
      </c>
      <c r="E26" s="146">
        <v>0</v>
      </c>
      <c r="F26" s="49">
        <v>0</v>
      </c>
    </row>
    <row r="27" spans="1:6" x14ac:dyDescent="0.25">
      <c r="A27" s="50" t="s">
        <v>45</v>
      </c>
      <c r="B27" s="138">
        <v>0</v>
      </c>
      <c r="C27" s="138">
        <v>0</v>
      </c>
      <c r="D27" s="48" t="s">
        <v>46</v>
      </c>
      <c r="E27" s="49">
        <f>SUM(E28:E30)</f>
        <v>0</v>
      </c>
      <c r="F27" s="49">
        <f>SUM(F28:F30)</f>
        <v>0</v>
      </c>
    </row>
    <row r="28" spans="1:6" x14ac:dyDescent="0.25">
      <c r="A28" s="50" t="s">
        <v>47</v>
      </c>
      <c r="B28" s="138">
        <v>0</v>
      </c>
      <c r="C28" s="138">
        <v>0</v>
      </c>
      <c r="D28" s="50" t="s">
        <v>48</v>
      </c>
      <c r="E28" s="147">
        <v>0</v>
      </c>
      <c r="F28" s="49">
        <v>0</v>
      </c>
    </row>
    <row r="29" spans="1:6" x14ac:dyDescent="0.25">
      <c r="A29" s="50" t="s">
        <v>49</v>
      </c>
      <c r="B29" s="138">
        <v>0</v>
      </c>
      <c r="C29" s="138">
        <v>0</v>
      </c>
      <c r="D29" s="50" t="s">
        <v>50</v>
      </c>
      <c r="E29" s="147">
        <v>0</v>
      </c>
      <c r="F29" s="49">
        <v>0</v>
      </c>
    </row>
    <row r="30" spans="1:6" x14ac:dyDescent="0.25">
      <c r="A30" s="50" t="s">
        <v>51</v>
      </c>
      <c r="B30" s="138">
        <v>0</v>
      </c>
      <c r="C30" s="138">
        <v>0</v>
      </c>
      <c r="D30" s="50" t="s">
        <v>52</v>
      </c>
      <c r="E30" s="147">
        <v>0</v>
      </c>
      <c r="F30" s="49">
        <v>0</v>
      </c>
    </row>
    <row r="31" spans="1:6" x14ac:dyDescent="0.25">
      <c r="A31" s="48" t="s">
        <v>53</v>
      </c>
      <c r="B31" s="138">
        <f>SUM(B32:B36)</f>
        <v>0</v>
      </c>
      <c r="C31" s="141">
        <f>SUM(C32:C36)</f>
        <v>0</v>
      </c>
      <c r="D31" s="48" t="s">
        <v>54</v>
      </c>
      <c r="E31" s="49">
        <f>SUM(E32:E37)</f>
        <v>0</v>
      </c>
      <c r="F31" s="49">
        <f>SUM(F32:F37)</f>
        <v>0</v>
      </c>
    </row>
    <row r="32" spans="1:6" x14ac:dyDescent="0.25">
      <c r="A32" s="50" t="s">
        <v>55</v>
      </c>
      <c r="B32" s="138">
        <v>0</v>
      </c>
      <c r="C32" s="138">
        <v>0</v>
      </c>
      <c r="D32" s="50" t="s">
        <v>56</v>
      </c>
      <c r="E32" s="148">
        <v>0</v>
      </c>
      <c r="F32" s="49">
        <v>0</v>
      </c>
    </row>
    <row r="33" spans="1:6" ht="14.45" customHeight="1" x14ac:dyDescent="0.25">
      <c r="A33" s="50" t="s">
        <v>57</v>
      </c>
      <c r="B33" s="138">
        <v>0</v>
      </c>
      <c r="C33" s="138">
        <v>0</v>
      </c>
      <c r="D33" s="50" t="s">
        <v>58</v>
      </c>
      <c r="E33" s="148">
        <v>0</v>
      </c>
      <c r="F33" s="49">
        <v>0</v>
      </c>
    </row>
    <row r="34" spans="1:6" ht="14.45" customHeight="1" x14ac:dyDescent="0.25">
      <c r="A34" s="50" t="s">
        <v>59</v>
      </c>
      <c r="B34" s="138">
        <v>0</v>
      </c>
      <c r="C34" s="138">
        <v>0</v>
      </c>
      <c r="D34" s="50" t="s">
        <v>60</v>
      </c>
      <c r="E34" s="148">
        <v>0</v>
      </c>
      <c r="F34" s="49">
        <v>0</v>
      </c>
    </row>
    <row r="35" spans="1:6" ht="14.45" customHeight="1" x14ac:dyDescent="0.25">
      <c r="A35" s="50" t="s">
        <v>61</v>
      </c>
      <c r="B35" s="138">
        <v>0</v>
      </c>
      <c r="C35" s="138">
        <v>0</v>
      </c>
      <c r="D35" s="50" t="s">
        <v>62</v>
      </c>
      <c r="E35" s="148">
        <v>0</v>
      </c>
      <c r="F35" s="49">
        <v>0</v>
      </c>
    </row>
    <row r="36" spans="1:6" ht="14.45" customHeight="1" x14ac:dyDescent="0.25">
      <c r="A36" s="50" t="s">
        <v>63</v>
      </c>
      <c r="B36" s="138">
        <v>0</v>
      </c>
      <c r="C36" s="138">
        <v>0</v>
      </c>
      <c r="D36" s="50" t="s">
        <v>64</v>
      </c>
      <c r="E36" s="148">
        <v>0</v>
      </c>
      <c r="F36" s="49">
        <v>0</v>
      </c>
    </row>
    <row r="37" spans="1:6" ht="14.45" customHeight="1" x14ac:dyDescent="0.25">
      <c r="A37" s="48" t="s">
        <v>65</v>
      </c>
      <c r="B37" s="142">
        <v>5916</v>
      </c>
      <c r="C37" s="142">
        <v>5916</v>
      </c>
      <c r="D37" s="50" t="s">
        <v>66</v>
      </c>
      <c r="E37" s="148">
        <v>0</v>
      </c>
      <c r="F37" s="49">
        <v>0</v>
      </c>
    </row>
    <row r="38" spans="1:6" x14ac:dyDescent="0.25">
      <c r="A38" s="48" t="s">
        <v>497</v>
      </c>
      <c r="B38" s="138">
        <f>SUM(B39:B40)</f>
        <v>0</v>
      </c>
      <c r="C38" s="141">
        <f>SUM(C39:C40)</f>
        <v>0</v>
      </c>
      <c r="D38" s="48" t="s">
        <v>67</v>
      </c>
      <c r="E38" s="49">
        <f>SUM(E39:E41)</f>
        <v>37881.64</v>
      </c>
      <c r="F38" s="49">
        <f>SUM(F39:F41)</f>
        <v>37881.64</v>
      </c>
    </row>
    <row r="39" spans="1:6" x14ac:dyDescent="0.25">
      <c r="A39" s="50" t="s">
        <v>68</v>
      </c>
      <c r="B39" s="138">
        <v>0</v>
      </c>
      <c r="C39" s="138">
        <v>0</v>
      </c>
      <c r="D39" s="50" t="s">
        <v>69</v>
      </c>
      <c r="E39" s="149">
        <v>0</v>
      </c>
      <c r="F39" s="49">
        <v>0</v>
      </c>
    </row>
    <row r="40" spans="1:6" x14ac:dyDescent="0.25">
      <c r="A40" s="50" t="s">
        <v>70</v>
      </c>
      <c r="B40" s="138">
        <v>0</v>
      </c>
      <c r="C40" s="138">
        <v>0</v>
      </c>
      <c r="D40" s="50" t="s">
        <v>71</v>
      </c>
      <c r="E40" s="149">
        <v>0</v>
      </c>
      <c r="F40" s="49">
        <v>0</v>
      </c>
    </row>
    <row r="41" spans="1:6" x14ac:dyDescent="0.25">
      <c r="A41" s="48" t="s">
        <v>72</v>
      </c>
      <c r="B41" s="138">
        <f>SUM(B42:B45)</f>
        <v>0</v>
      </c>
      <c r="C41" s="141">
        <f>SUM(C42:C45)</f>
        <v>0</v>
      </c>
      <c r="D41" s="50" t="s">
        <v>73</v>
      </c>
      <c r="E41" s="149">
        <v>37881.64</v>
      </c>
      <c r="F41" s="49">
        <v>37881.64</v>
      </c>
    </row>
    <row r="42" spans="1:6" x14ac:dyDescent="0.25">
      <c r="A42" s="50" t="s">
        <v>74</v>
      </c>
      <c r="B42" s="138">
        <v>0</v>
      </c>
      <c r="C42" s="138">
        <v>0</v>
      </c>
      <c r="D42" s="48" t="s">
        <v>75</v>
      </c>
      <c r="E42" s="49">
        <f>SUM(E43:E45)</f>
        <v>0</v>
      </c>
      <c r="F42" s="49">
        <f>SUM(F43:F45)</f>
        <v>0</v>
      </c>
    </row>
    <row r="43" spans="1:6" x14ac:dyDescent="0.25">
      <c r="A43" s="50" t="s">
        <v>76</v>
      </c>
      <c r="B43" s="138">
        <v>0</v>
      </c>
      <c r="C43" s="138">
        <v>0</v>
      </c>
      <c r="D43" s="50" t="s">
        <v>77</v>
      </c>
      <c r="E43" s="150">
        <v>0</v>
      </c>
      <c r="F43" s="49">
        <v>0</v>
      </c>
    </row>
    <row r="44" spans="1:6" x14ac:dyDescent="0.25">
      <c r="A44" s="50" t="s">
        <v>78</v>
      </c>
      <c r="B44" s="138">
        <v>0</v>
      </c>
      <c r="C44" s="138">
        <v>0</v>
      </c>
      <c r="D44" s="50" t="s">
        <v>79</v>
      </c>
      <c r="E44" s="150">
        <v>0</v>
      </c>
      <c r="F44" s="49">
        <v>0</v>
      </c>
    </row>
    <row r="45" spans="1:6" x14ac:dyDescent="0.25">
      <c r="A45" s="50" t="s">
        <v>80</v>
      </c>
      <c r="B45" s="138">
        <v>0</v>
      </c>
      <c r="C45" s="138">
        <v>0</v>
      </c>
      <c r="D45" s="50" t="s">
        <v>81</v>
      </c>
      <c r="E45" s="150">
        <v>0</v>
      </c>
      <c r="F45" s="49">
        <v>0</v>
      </c>
    </row>
    <row r="46" spans="1:6" x14ac:dyDescent="0.25">
      <c r="A46" s="47"/>
      <c r="B46" s="137"/>
      <c r="C46" s="137"/>
      <c r="D46" s="47"/>
      <c r="E46" s="51"/>
      <c r="F46" s="51"/>
    </row>
    <row r="47" spans="1:6" x14ac:dyDescent="0.25">
      <c r="A47" s="3" t="s">
        <v>82</v>
      </c>
      <c r="B47" s="139">
        <f>B9+B17+B25+B31+B38+B41+B37</f>
        <v>108868.64</v>
      </c>
      <c r="C47" s="142">
        <f>C9+C17+C25+C31+C38+C41+C37</f>
        <v>76956.829999999987</v>
      </c>
      <c r="D47" s="2" t="s">
        <v>83</v>
      </c>
      <c r="E47" s="4">
        <f>E9+E19+E23+E26+E27+E31+E38+E42</f>
        <v>115679.03</v>
      </c>
      <c r="F47" s="4">
        <f>F9+F19+F23+F26+F27+F31+F38+F42</f>
        <v>67292.73</v>
      </c>
    </row>
    <row r="48" spans="1:6" x14ac:dyDescent="0.25">
      <c r="A48" s="47"/>
      <c r="B48" s="137"/>
      <c r="C48" s="137"/>
      <c r="D48" s="47"/>
      <c r="E48" s="51"/>
      <c r="F48" s="51"/>
    </row>
    <row r="49" spans="1:6" x14ac:dyDescent="0.25">
      <c r="A49" s="2" t="s">
        <v>84</v>
      </c>
      <c r="B49" s="137"/>
      <c r="C49" s="137"/>
      <c r="D49" s="2" t="s">
        <v>85</v>
      </c>
      <c r="E49" s="51"/>
      <c r="F49" s="51"/>
    </row>
    <row r="50" spans="1:6" x14ac:dyDescent="0.25">
      <c r="A50" s="48" t="s">
        <v>86</v>
      </c>
      <c r="B50" s="138">
        <v>0</v>
      </c>
      <c r="C50" s="138">
        <v>0</v>
      </c>
      <c r="D50" s="48" t="s">
        <v>87</v>
      </c>
      <c r="E50" s="151">
        <v>0</v>
      </c>
      <c r="F50" s="49">
        <v>0</v>
      </c>
    </row>
    <row r="51" spans="1:6" x14ac:dyDescent="0.25">
      <c r="A51" s="48" t="s">
        <v>88</v>
      </c>
      <c r="B51" s="138">
        <v>0</v>
      </c>
      <c r="C51" s="138">
        <v>0</v>
      </c>
      <c r="D51" s="48" t="s">
        <v>89</v>
      </c>
      <c r="E51" s="151">
        <v>0</v>
      </c>
      <c r="F51" s="49">
        <v>0</v>
      </c>
    </row>
    <row r="52" spans="1:6" x14ac:dyDescent="0.25">
      <c r="A52" s="48" t="s">
        <v>90</v>
      </c>
      <c r="B52" s="138">
        <v>0</v>
      </c>
      <c r="C52" s="138">
        <v>0</v>
      </c>
      <c r="D52" s="48" t="s">
        <v>91</v>
      </c>
      <c r="E52" s="151">
        <v>0</v>
      </c>
      <c r="F52" s="49">
        <v>0</v>
      </c>
    </row>
    <row r="53" spans="1:6" x14ac:dyDescent="0.25">
      <c r="A53" s="48" t="s">
        <v>92</v>
      </c>
      <c r="B53" s="138">
        <v>1355560.52</v>
      </c>
      <c r="C53" s="138">
        <v>1308244.52</v>
      </c>
      <c r="D53" s="48" t="s">
        <v>93</v>
      </c>
      <c r="E53" s="151">
        <v>0</v>
      </c>
      <c r="F53" s="49">
        <v>0</v>
      </c>
    </row>
    <row r="54" spans="1:6" x14ac:dyDescent="0.25">
      <c r="A54" s="48" t="s">
        <v>94</v>
      </c>
      <c r="B54" s="138">
        <v>0</v>
      </c>
      <c r="C54" s="138">
        <v>0</v>
      </c>
      <c r="D54" s="48" t="s">
        <v>95</v>
      </c>
      <c r="E54" s="151">
        <v>0</v>
      </c>
      <c r="F54" s="49">
        <v>0</v>
      </c>
    </row>
    <row r="55" spans="1:6" x14ac:dyDescent="0.25">
      <c r="A55" s="48" t="s">
        <v>96</v>
      </c>
      <c r="B55" s="138">
        <v>-373049.39</v>
      </c>
      <c r="C55" s="138">
        <v>-373049.39</v>
      </c>
      <c r="D55" s="52" t="s">
        <v>97</v>
      </c>
      <c r="E55" s="151">
        <v>0</v>
      </c>
      <c r="F55" s="49">
        <v>0</v>
      </c>
    </row>
    <row r="56" spans="1:6" x14ac:dyDescent="0.25">
      <c r="A56" s="48" t="s">
        <v>98</v>
      </c>
      <c r="B56" s="138">
        <v>0</v>
      </c>
      <c r="C56" s="138">
        <v>0</v>
      </c>
      <c r="D56" s="47"/>
      <c r="E56" s="51"/>
      <c r="F56" s="51"/>
    </row>
    <row r="57" spans="1:6" x14ac:dyDescent="0.25">
      <c r="A57" s="48" t="s">
        <v>99</v>
      </c>
      <c r="B57" s="138">
        <v>0</v>
      </c>
      <c r="C57" s="138">
        <v>0</v>
      </c>
      <c r="D57" s="2" t="s">
        <v>100</v>
      </c>
      <c r="E57" s="4">
        <f>SUM(E50:E55)</f>
        <v>0</v>
      </c>
      <c r="F57" s="4">
        <f>SUM(F50:F55)</f>
        <v>0</v>
      </c>
    </row>
    <row r="58" spans="1:6" x14ac:dyDescent="0.25">
      <c r="A58" s="48" t="s">
        <v>101</v>
      </c>
      <c r="B58" s="138">
        <v>0</v>
      </c>
      <c r="C58" s="138">
        <v>0</v>
      </c>
      <c r="D58" s="47"/>
      <c r="E58" s="51"/>
      <c r="F58" s="51"/>
    </row>
    <row r="59" spans="1:6" x14ac:dyDescent="0.25">
      <c r="A59" s="47"/>
      <c r="B59" s="137"/>
      <c r="C59" s="137"/>
      <c r="D59" s="2" t="s">
        <v>102</v>
      </c>
      <c r="E59" s="4">
        <f>E47+E57</f>
        <v>115679.03</v>
      </c>
      <c r="F59" s="4">
        <f>F47+F57</f>
        <v>67292.73</v>
      </c>
    </row>
    <row r="60" spans="1:6" x14ac:dyDescent="0.25">
      <c r="A60" s="3" t="s">
        <v>103</v>
      </c>
      <c r="B60" s="139">
        <f>SUM(B50:B58)</f>
        <v>982511.13</v>
      </c>
      <c r="C60" s="142">
        <f>SUM(C50:C58)</f>
        <v>935195.13</v>
      </c>
      <c r="D60" s="47"/>
      <c r="E60" s="51"/>
      <c r="F60" s="51"/>
    </row>
    <row r="61" spans="1:6" x14ac:dyDescent="0.25">
      <c r="A61" s="47"/>
      <c r="B61" s="137"/>
      <c r="C61" s="137"/>
      <c r="D61" s="53" t="s">
        <v>104</v>
      </c>
      <c r="E61" s="51"/>
      <c r="F61" s="51"/>
    </row>
    <row r="62" spans="1:6" x14ac:dyDescent="0.25">
      <c r="A62" s="3" t="s">
        <v>105</v>
      </c>
      <c r="B62" s="139">
        <f>SUM(B47+B60)</f>
        <v>1091379.77</v>
      </c>
      <c r="C62" s="142">
        <f>SUM(C47+C60)</f>
        <v>1012151.96</v>
      </c>
      <c r="D62" s="47"/>
      <c r="E62" s="51"/>
      <c r="F62" s="51"/>
    </row>
    <row r="63" spans="1:6" x14ac:dyDescent="0.25">
      <c r="A63" s="47"/>
      <c r="B63" s="47"/>
      <c r="C63" s="47"/>
      <c r="D63" s="54" t="s">
        <v>106</v>
      </c>
      <c r="E63" s="49">
        <f>SUM(E64:E66)</f>
        <v>695987.47</v>
      </c>
      <c r="F63" s="49">
        <f>SUM(F64:F66)</f>
        <v>695987.47</v>
      </c>
    </row>
    <row r="64" spans="1:6" x14ac:dyDescent="0.25">
      <c r="A64" s="47"/>
      <c r="B64" s="47"/>
      <c r="C64" s="47"/>
      <c r="D64" s="48" t="s">
        <v>107</v>
      </c>
      <c r="E64" s="152">
        <v>562072.71</v>
      </c>
      <c r="F64" s="49">
        <v>562072.71</v>
      </c>
    </row>
    <row r="65" spans="1:6" x14ac:dyDescent="0.25">
      <c r="A65" s="47"/>
      <c r="B65" s="47"/>
      <c r="C65" s="47"/>
      <c r="D65" s="52" t="s">
        <v>108</v>
      </c>
      <c r="E65" s="152">
        <v>0</v>
      </c>
      <c r="F65" s="49">
        <v>0</v>
      </c>
    </row>
    <row r="66" spans="1:6" x14ac:dyDescent="0.25">
      <c r="A66" s="47"/>
      <c r="B66" s="47"/>
      <c r="C66" s="47"/>
      <c r="D66" s="48" t="s">
        <v>109</v>
      </c>
      <c r="E66" s="152">
        <v>133914.76</v>
      </c>
      <c r="F66" s="49">
        <v>133914.76</v>
      </c>
    </row>
    <row r="67" spans="1:6" x14ac:dyDescent="0.25">
      <c r="A67" s="47"/>
      <c r="B67" s="47"/>
      <c r="C67" s="47"/>
      <c r="D67" s="47"/>
      <c r="E67" s="51"/>
      <c r="F67" s="51"/>
    </row>
    <row r="68" spans="1:6" x14ac:dyDescent="0.25">
      <c r="A68" s="47"/>
      <c r="B68" s="47"/>
      <c r="C68" s="47"/>
      <c r="D68" s="54" t="s">
        <v>110</v>
      </c>
      <c r="E68" s="49">
        <f>SUM(E69:E73)</f>
        <v>279713.27</v>
      </c>
      <c r="F68" s="49">
        <f>SUM(F69:F73)</f>
        <v>248871.76</v>
      </c>
    </row>
    <row r="69" spans="1:6" x14ac:dyDescent="0.25">
      <c r="A69" s="55"/>
      <c r="B69" s="47"/>
      <c r="C69" s="47"/>
      <c r="D69" s="48" t="s">
        <v>111</v>
      </c>
      <c r="E69" s="153">
        <v>55841.51</v>
      </c>
      <c r="F69" s="49">
        <v>8213.44</v>
      </c>
    </row>
    <row r="70" spans="1:6" x14ac:dyDescent="0.25">
      <c r="A70" s="55"/>
      <c r="B70" s="47"/>
      <c r="C70" s="47"/>
      <c r="D70" s="48" t="s">
        <v>112</v>
      </c>
      <c r="E70" s="153">
        <v>223871.76</v>
      </c>
      <c r="F70" s="49">
        <v>240658.32</v>
      </c>
    </row>
    <row r="71" spans="1:6" x14ac:dyDescent="0.25">
      <c r="A71" s="55"/>
      <c r="B71" s="47"/>
      <c r="C71" s="47"/>
      <c r="D71" s="48" t="s">
        <v>113</v>
      </c>
      <c r="E71" s="153">
        <v>0</v>
      </c>
      <c r="F71" s="49">
        <v>0</v>
      </c>
    </row>
    <row r="72" spans="1:6" x14ac:dyDescent="0.25">
      <c r="A72" s="55"/>
      <c r="B72" s="47"/>
      <c r="C72" s="47"/>
      <c r="D72" s="48" t="s">
        <v>114</v>
      </c>
      <c r="E72" s="153">
        <v>0</v>
      </c>
      <c r="F72" s="49">
        <v>0</v>
      </c>
    </row>
    <row r="73" spans="1:6" x14ac:dyDescent="0.25">
      <c r="A73" s="55"/>
      <c r="B73" s="47"/>
      <c r="C73" s="47"/>
      <c r="D73" s="48" t="s">
        <v>115</v>
      </c>
      <c r="E73" s="153">
        <v>0</v>
      </c>
      <c r="F73" s="49">
        <v>0</v>
      </c>
    </row>
    <row r="74" spans="1:6" x14ac:dyDescent="0.25">
      <c r="A74" s="55"/>
      <c r="B74" s="47"/>
      <c r="C74" s="47"/>
      <c r="D74" s="47"/>
      <c r="E74" s="51"/>
      <c r="F74" s="51"/>
    </row>
    <row r="75" spans="1:6" x14ac:dyDescent="0.25">
      <c r="A75" s="55"/>
      <c r="B75" s="47"/>
      <c r="C75" s="47"/>
      <c r="D75" s="54" t="s">
        <v>116</v>
      </c>
      <c r="E75" s="49">
        <f>E76+E77</f>
        <v>0</v>
      </c>
      <c r="F75" s="49">
        <f>F76+F77</f>
        <v>0</v>
      </c>
    </row>
    <row r="76" spans="1:6" x14ac:dyDescent="0.25">
      <c r="A76" s="55"/>
      <c r="B76" s="47"/>
      <c r="C76" s="47"/>
      <c r="D76" s="48" t="s">
        <v>117</v>
      </c>
      <c r="E76" s="154">
        <v>0</v>
      </c>
      <c r="F76" s="49">
        <v>0</v>
      </c>
    </row>
    <row r="77" spans="1:6" x14ac:dyDescent="0.25">
      <c r="A77" s="55"/>
      <c r="B77" s="47"/>
      <c r="C77" s="47"/>
      <c r="D77" s="48" t="s">
        <v>118</v>
      </c>
      <c r="E77" s="154">
        <v>0</v>
      </c>
      <c r="F77" s="49">
        <v>0</v>
      </c>
    </row>
    <row r="78" spans="1:6" x14ac:dyDescent="0.25">
      <c r="A78" s="55"/>
      <c r="B78" s="47"/>
      <c r="C78" s="47"/>
      <c r="D78" s="47"/>
      <c r="E78" s="51"/>
      <c r="F78" s="51"/>
    </row>
    <row r="79" spans="1:6" x14ac:dyDescent="0.25">
      <c r="A79" s="55"/>
      <c r="B79" s="47"/>
      <c r="C79" s="47"/>
      <c r="D79" s="2" t="s">
        <v>119</v>
      </c>
      <c r="E79" s="4">
        <f>E63+E68+E75</f>
        <v>975700.74</v>
      </c>
      <c r="F79" s="4">
        <f>F63+F68+F75</f>
        <v>944859.23</v>
      </c>
    </row>
    <row r="80" spans="1:6" x14ac:dyDescent="0.25">
      <c r="A80" s="55"/>
      <c r="B80" s="47"/>
      <c r="C80" s="47"/>
      <c r="D80" s="47"/>
      <c r="E80" s="51"/>
      <c r="F80" s="51"/>
    </row>
    <row r="81" spans="1:6" x14ac:dyDescent="0.25">
      <c r="A81" s="55"/>
      <c r="B81" s="47"/>
      <c r="C81" s="47"/>
      <c r="D81" s="2" t="s">
        <v>120</v>
      </c>
      <c r="E81" s="4">
        <f>E59+E79</f>
        <v>1091379.77</v>
      </c>
      <c r="F81" s="4">
        <f>F59+F79</f>
        <v>1012151.96</v>
      </c>
    </row>
    <row r="82" spans="1:6" x14ac:dyDescent="0.25">
      <c r="A82" s="56"/>
      <c r="B82" s="57"/>
      <c r="C82" s="57"/>
      <c r="D82" s="57"/>
      <c r="E82" s="58"/>
      <c r="F82" s="58"/>
    </row>
    <row r="85" spans="1:6" x14ac:dyDescent="0.25">
      <c r="E85" s="203"/>
      <c r="F85" s="203"/>
    </row>
  </sheetData>
  <mergeCells count="1">
    <mergeCell ref="A1:F1"/>
  </mergeCells>
  <dataValidations count="3">
    <dataValidation allowBlank="1" showInputMessage="1" showErrorMessage="1" prompt="31 de diciembre de 20XN-1 (e)" sqref="C6 F6"/>
    <dataValidation allowBlank="1" showInputMessage="1" showErrorMessage="1" prompt="20XN (d)" sqref="B6 E6"/>
    <dataValidation type="decimal" allowBlank="1" showInputMessage="1" showErrorMessage="1" sqref="E47:F47 E50:F81 E9:F45 B9:C62">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0 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45"/>
  <sheetViews>
    <sheetView showGridLines="0" topLeftCell="A2" zoomScale="94" zoomScaleNormal="110" workbookViewId="0">
      <selection activeCell="B18" sqref="B18"/>
    </sheetView>
  </sheetViews>
  <sheetFormatPr baseColWidth="10" defaultColWidth="11" defaultRowHeight="15" x14ac:dyDescent="0.25"/>
  <cols>
    <col min="1" max="1" width="58" style="41" bestFit="1" customWidth="1"/>
    <col min="2" max="2" width="23.140625" style="41" customWidth="1"/>
    <col min="3" max="4" width="15.7109375" style="41" customWidth="1"/>
    <col min="5" max="5" width="19" style="41" customWidth="1"/>
    <col min="6" max="6" width="20.7109375" style="41" customWidth="1"/>
    <col min="7" max="7" width="15.7109375" style="41" customWidth="1"/>
    <col min="8" max="8" width="22.28515625" style="41" customWidth="1"/>
    <col min="9" max="16384" width="11" style="41"/>
  </cols>
  <sheetData>
    <row r="1" spans="1:8" ht="40.9" customHeight="1" x14ac:dyDescent="0.25">
      <c r="A1" s="204" t="s">
        <v>121</v>
      </c>
      <c r="B1" s="205"/>
      <c r="C1" s="205"/>
      <c r="D1" s="205"/>
      <c r="E1" s="205"/>
      <c r="F1" s="205"/>
      <c r="G1" s="205"/>
      <c r="H1" s="206"/>
    </row>
    <row r="2" spans="1:8" x14ac:dyDescent="0.25">
      <c r="A2" s="113" t="str">
        <f>'Formato 1'!A2</f>
        <v>CASA DE LA CULTURA DE CORONEO, GTO.</v>
      </c>
      <c r="B2" s="114"/>
      <c r="C2" s="114"/>
      <c r="D2" s="114"/>
      <c r="E2" s="114"/>
      <c r="F2" s="114"/>
      <c r="G2" s="114"/>
      <c r="H2" s="115"/>
    </row>
    <row r="3" spans="1:8" ht="15" customHeight="1" x14ac:dyDescent="0.25">
      <c r="A3" s="116" t="s">
        <v>122</v>
      </c>
      <c r="B3" s="117"/>
      <c r="C3" s="117"/>
      <c r="D3" s="117"/>
      <c r="E3" s="117"/>
      <c r="F3" s="117"/>
      <c r="G3" s="117"/>
      <c r="H3" s="118"/>
    </row>
    <row r="4" spans="1:8" ht="15" customHeight="1" x14ac:dyDescent="0.25">
      <c r="A4" s="116" t="str">
        <f>'Formato 1'!A4</f>
        <v>AL 31 DE DICIEMBRE DE 2023  Y AL 31 DE DICIEMBRE DEL 2024</v>
      </c>
      <c r="B4" s="117"/>
      <c r="C4" s="117"/>
      <c r="D4" s="117"/>
      <c r="E4" s="117"/>
      <c r="F4" s="117"/>
      <c r="G4" s="117"/>
      <c r="H4" s="118"/>
    </row>
    <row r="5" spans="1:8" x14ac:dyDescent="0.25">
      <c r="A5" s="119" t="s">
        <v>2</v>
      </c>
      <c r="B5" s="120"/>
      <c r="C5" s="120"/>
      <c r="D5" s="120"/>
      <c r="E5" s="120"/>
      <c r="F5" s="120"/>
      <c r="G5" s="120"/>
      <c r="H5" s="121"/>
    </row>
    <row r="6" spans="1:8" ht="65.25" customHeight="1" x14ac:dyDescent="0.25">
      <c r="A6" s="5" t="s">
        <v>123</v>
      </c>
      <c r="B6" s="6" t="s">
        <v>540</v>
      </c>
      <c r="C6" s="5" t="s">
        <v>124</v>
      </c>
      <c r="D6" s="5" t="s">
        <v>125</v>
      </c>
      <c r="E6" s="5" t="s">
        <v>126</v>
      </c>
      <c r="F6" s="5" t="s">
        <v>127</v>
      </c>
      <c r="G6" s="5" t="s">
        <v>128</v>
      </c>
      <c r="H6" s="173" t="s">
        <v>129</v>
      </c>
    </row>
    <row r="7" spans="1:8" x14ac:dyDescent="0.25">
      <c r="A7" s="105"/>
      <c r="B7" s="106"/>
      <c r="C7" s="106"/>
      <c r="D7" s="106"/>
      <c r="E7" s="106"/>
      <c r="F7" s="106"/>
      <c r="G7" s="106"/>
      <c r="H7" s="106"/>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7" t="s">
        <v>131</v>
      </c>
      <c r="B9" s="49">
        <f t="shared" ref="B9:H9" si="1">SUM(B10:B12)</f>
        <v>0</v>
      </c>
      <c r="C9" s="49">
        <f t="shared" si="1"/>
        <v>0</v>
      </c>
      <c r="D9" s="49">
        <f t="shared" si="1"/>
        <v>0</v>
      </c>
      <c r="E9" s="49">
        <f t="shared" si="1"/>
        <v>0</v>
      </c>
      <c r="F9" s="49">
        <f t="shared" si="1"/>
        <v>0</v>
      </c>
      <c r="G9" s="49">
        <f t="shared" si="1"/>
        <v>0</v>
      </c>
      <c r="H9" s="49">
        <f t="shared" si="1"/>
        <v>0</v>
      </c>
    </row>
    <row r="10" spans="1:8" ht="17.25" customHeight="1" x14ac:dyDescent="0.25">
      <c r="A10" s="108" t="s">
        <v>132</v>
      </c>
      <c r="B10" s="155">
        <v>0</v>
      </c>
      <c r="C10" s="155">
        <v>0</v>
      </c>
      <c r="D10" s="155">
        <v>0</v>
      </c>
      <c r="E10" s="109">
        <v>0</v>
      </c>
      <c r="F10" s="109">
        <v>0</v>
      </c>
      <c r="G10" s="109">
        <v>0</v>
      </c>
      <c r="H10" s="109">
        <v>0</v>
      </c>
    </row>
    <row r="11" spans="1:8" x14ac:dyDescent="0.25">
      <c r="A11" s="108" t="s">
        <v>133</v>
      </c>
      <c r="B11" s="155">
        <v>0</v>
      </c>
      <c r="C11" s="155">
        <v>0</v>
      </c>
      <c r="D11" s="155">
        <v>0</v>
      </c>
      <c r="E11" s="109">
        <v>0</v>
      </c>
      <c r="F11" s="109">
        <v>0</v>
      </c>
      <c r="G11" s="49">
        <v>0</v>
      </c>
      <c r="H11" s="49">
        <v>0</v>
      </c>
    </row>
    <row r="12" spans="1:8" ht="16.5" customHeight="1" x14ac:dyDescent="0.25">
      <c r="A12" s="108" t="s">
        <v>134</v>
      </c>
      <c r="B12" s="155">
        <v>0</v>
      </c>
      <c r="C12" s="155">
        <v>0</v>
      </c>
      <c r="D12" s="155">
        <v>0</v>
      </c>
      <c r="E12" s="109">
        <v>0</v>
      </c>
      <c r="F12" s="109">
        <v>0</v>
      </c>
      <c r="G12" s="49">
        <v>0</v>
      </c>
      <c r="H12" s="49">
        <v>0</v>
      </c>
    </row>
    <row r="13" spans="1:8" x14ac:dyDescent="0.25">
      <c r="A13" s="107" t="s">
        <v>135</v>
      </c>
      <c r="B13" s="49">
        <f t="shared" ref="B13:H13" si="2">SUM(B14:B16)</f>
        <v>0</v>
      </c>
      <c r="C13" s="49">
        <f t="shared" si="2"/>
        <v>0</v>
      </c>
      <c r="D13" s="49">
        <f t="shared" si="2"/>
        <v>0</v>
      </c>
      <c r="E13" s="49">
        <f t="shared" si="2"/>
        <v>0</v>
      </c>
      <c r="F13" s="49">
        <f t="shared" si="2"/>
        <v>0</v>
      </c>
      <c r="G13" s="49">
        <f t="shared" si="2"/>
        <v>0</v>
      </c>
      <c r="H13" s="49">
        <f t="shared" si="2"/>
        <v>0</v>
      </c>
    </row>
    <row r="14" spans="1:8" x14ac:dyDescent="0.25">
      <c r="A14" s="108" t="s">
        <v>136</v>
      </c>
      <c r="B14" s="156">
        <v>0</v>
      </c>
      <c r="C14" s="156">
        <v>0</v>
      </c>
      <c r="D14" s="156">
        <v>0</v>
      </c>
      <c r="E14" s="109">
        <v>0</v>
      </c>
      <c r="F14" s="109">
        <v>0</v>
      </c>
      <c r="G14" s="49">
        <v>0</v>
      </c>
      <c r="H14" s="49">
        <v>0</v>
      </c>
    </row>
    <row r="15" spans="1:8" ht="15" customHeight="1" x14ac:dyDescent="0.25">
      <c r="A15" s="108" t="s">
        <v>137</v>
      </c>
      <c r="B15" s="156">
        <v>0</v>
      </c>
      <c r="C15" s="156">
        <v>0</v>
      </c>
      <c r="D15" s="156">
        <v>0</v>
      </c>
      <c r="E15" s="109">
        <v>0</v>
      </c>
      <c r="F15" s="109">
        <v>0</v>
      </c>
      <c r="G15" s="49">
        <v>0</v>
      </c>
      <c r="H15" s="49">
        <v>0</v>
      </c>
    </row>
    <row r="16" spans="1:8" x14ac:dyDescent="0.25">
      <c r="A16" s="108" t="s">
        <v>138</v>
      </c>
      <c r="B16" s="156">
        <v>0</v>
      </c>
      <c r="C16" s="156">
        <v>0</v>
      </c>
      <c r="D16" s="156">
        <v>0</v>
      </c>
      <c r="E16" s="109">
        <v>0</v>
      </c>
      <c r="F16" s="109">
        <v>0</v>
      </c>
      <c r="G16" s="49">
        <v>0</v>
      </c>
      <c r="H16" s="49">
        <v>0</v>
      </c>
    </row>
    <row r="17" spans="1:8" x14ac:dyDescent="0.25">
      <c r="A17" s="110"/>
      <c r="B17" s="93"/>
      <c r="C17" s="93"/>
      <c r="D17" s="93"/>
      <c r="E17" s="93"/>
      <c r="F17" s="93"/>
      <c r="G17" s="93"/>
      <c r="H17" s="93"/>
    </row>
    <row r="18" spans="1:8" x14ac:dyDescent="0.25">
      <c r="A18" s="8" t="s">
        <v>139</v>
      </c>
      <c r="B18" s="4">
        <v>67292.73</v>
      </c>
      <c r="C18" s="111"/>
      <c r="D18" s="111"/>
      <c r="E18" s="111"/>
      <c r="F18" s="4">
        <v>115679.03</v>
      </c>
      <c r="G18" s="111"/>
      <c r="H18" s="111"/>
    </row>
    <row r="19" spans="1:8" ht="16.5" customHeight="1" x14ac:dyDescent="0.25">
      <c r="A19" s="110"/>
      <c r="B19" s="93"/>
      <c r="C19" s="93"/>
      <c r="D19" s="93"/>
      <c r="E19" s="93"/>
      <c r="F19" s="93"/>
      <c r="G19" s="93"/>
      <c r="H19" s="93"/>
    </row>
    <row r="20" spans="1:8" ht="14.45" customHeight="1" x14ac:dyDescent="0.25">
      <c r="A20" s="8" t="s">
        <v>140</v>
      </c>
      <c r="B20" s="4">
        <f t="shared" ref="B20:H20" si="3">B8+B18</f>
        <v>67292.73</v>
      </c>
      <c r="C20" s="4">
        <f t="shared" si="3"/>
        <v>0</v>
      </c>
      <c r="D20" s="4">
        <f t="shared" si="3"/>
        <v>0</v>
      </c>
      <c r="E20" s="4">
        <f t="shared" si="3"/>
        <v>0</v>
      </c>
      <c r="F20" s="4">
        <f t="shared" si="3"/>
        <v>115679.03</v>
      </c>
      <c r="G20" s="4">
        <f t="shared" si="3"/>
        <v>0</v>
      </c>
      <c r="H20" s="4">
        <f t="shared" si="3"/>
        <v>0</v>
      </c>
    </row>
    <row r="21" spans="1:8" ht="16.5" customHeight="1" x14ac:dyDescent="0.25">
      <c r="A21" s="110"/>
      <c r="B21" s="51"/>
      <c r="C21" s="51"/>
      <c r="D21" s="51"/>
      <c r="E21" s="51"/>
      <c r="F21" s="51"/>
      <c r="G21" s="51"/>
      <c r="H21" s="51"/>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2" t="s">
        <v>142</v>
      </c>
      <c r="B23" s="49">
        <v>0</v>
      </c>
      <c r="C23" s="49">
        <v>0</v>
      </c>
      <c r="D23" s="49">
        <v>0</v>
      </c>
      <c r="E23" s="49">
        <v>0</v>
      </c>
      <c r="F23" s="49">
        <v>0</v>
      </c>
      <c r="G23" s="49">
        <v>0</v>
      </c>
      <c r="H23" s="49">
        <v>0</v>
      </c>
    </row>
    <row r="24" spans="1:8" ht="15" customHeight="1" x14ac:dyDescent="0.25">
      <c r="A24" s="112" t="s">
        <v>143</v>
      </c>
      <c r="B24" s="49">
        <v>0</v>
      </c>
      <c r="C24" s="49">
        <v>0</v>
      </c>
      <c r="D24" s="49">
        <v>0</v>
      </c>
      <c r="E24" s="49">
        <v>0</v>
      </c>
      <c r="F24" s="49">
        <v>0</v>
      </c>
      <c r="G24" s="49">
        <v>0</v>
      </c>
      <c r="H24" s="49">
        <v>0</v>
      </c>
    </row>
    <row r="25" spans="1:8" x14ac:dyDescent="0.25">
      <c r="A25" s="112" t="s">
        <v>144</v>
      </c>
      <c r="B25" s="49">
        <v>0</v>
      </c>
      <c r="C25" s="49">
        <v>0</v>
      </c>
      <c r="D25" s="49">
        <v>0</v>
      </c>
      <c r="E25" s="49">
        <v>0</v>
      </c>
      <c r="F25" s="49">
        <v>0</v>
      </c>
      <c r="G25" s="49">
        <v>0</v>
      </c>
      <c r="H25" s="49">
        <v>0</v>
      </c>
    </row>
    <row r="26" spans="1:8" ht="16.5" customHeight="1" x14ac:dyDescent="0.25">
      <c r="A26" s="9"/>
      <c r="B26" s="51"/>
      <c r="C26" s="51"/>
      <c r="D26" s="51"/>
      <c r="E26" s="51"/>
      <c r="F26" s="51"/>
      <c r="G26" s="51"/>
      <c r="H26" s="51"/>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2" t="s">
        <v>147</v>
      </c>
      <c r="B28" s="49">
        <v>0</v>
      </c>
      <c r="C28" s="49">
        <v>0</v>
      </c>
      <c r="D28" s="49">
        <v>0</v>
      </c>
      <c r="E28" s="49">
        <v>0</v>
      </c>
      <c r="F28" s="49">
        <v>0</v>
      </c>
      <c r="G28" s="49">
        <v>0</v>
      </c>
      <c r="H28" s="49">
        <v>0</v>
      </c>
    </row>
    <row r="29" spans="1:8" ht="15" customHeight="1" x14ac:dyDescent="0.25">
      <c r="A29" s="112" t="s">
        <v>148</v>
      </c>
      <c r="B29" s="49">
        <v>0</v>
      </c>
      <c r="C29" s="49">
        <v>0</v>
      </c>
      <c r="D29" s="49">
        <v>0</v>
      </c>
      <c r="E29" s="49">
        <v>0</v>
      </c>
      <c r="F29" s="49">
        <v>0</v>
      </c>
      <c r="G29" s="49">
        <v>0</v>
      </c>
      <c r="H29" s="49">
        <v>0</v>
      </c>
    </row>
    <row r="30" spans="1:8" ht="15.75" customHeight="1" x14ac:dyDescent="0.25">
      <c r="A30" s="112" t="s">
        <v>149</v>
      </c>
      <c r="B30" s="49">
        <v>0</v>
      </c>
      <c r="C30" s="49">
        <v>0</v>
      </c>
      <c r="D30" s="49">
        <v>0</v>
      </c>
      <c r="E30" s="49">
        <v>0</v>
      </c>
      <c r="F30" s="49">
        <v>0</v>
      </c>
      <c r="G30" s="49">
        <v>0</v>
      </c>
      <c r="H30" s="49">
        <v>0</v>
      </c>
    </row>
    <row r="31" spans="1:8" ht="15" customHeight="1" x14ac:dyDescent="0.25">
      <c r="A31" s="10" t="s">
        <v>145</v>
      </c>
      <c r="B31" s="56"/>
      <c r="C31" s="56"/>
      <c r="D31" s="56"/>
      <c r="E31" s="56"/>
      <c r="F31" s="56"/>
      <c r="G31" s="56"/>
      <c r="H31" s="56"/>
    </row>
    <row r="32" spans="1:8" x14ac:dyDescent="0.25">
      <c r="A32" s="63"/>
    </row>
    <row r="33" spans="1:8" ht="14.45" customHeight="1" x14ac:dyDescent="0.25">
      <c r="A33" s="207" t="s">
        <v>498</v>
      </c>
      <c r="B33" s="207"/>
      <c r="C33" s="207"/>
      <c r="D33" s="207"/>
      <c r="E33" s="207"/>
      <c r="F33" s="207"/>
      <c r="G33" s="207"/>
      <c r="H33" s="207"/>
    </row>
    <row r="34" spans="1:8" ht="14.45" customHeight="1" x14ac:dyDescent="0.25">
      <c r="A34" s="207"/>
      <c r="B34" s="207"/>
      <c r="C34" s="207"/>
      <c r="D34" s="207"/>
      <c r="E34" s="207"/>
      <c r="F34" s="207"/>
      <c r="G34" s="207"/>
      <c r="H34" s="207"/>
    </row>
    <row r="35" spans="1:8" ht="14.45" customHeight="1" x14ac:dyDescent="0.25">
      <c r="A35" s="207"/>
      <c r="B35" s="207"/>
      <c r="C35" s="207"/>
      <c r="D35" s="207"/>
      <c r="E35" s="207"/>
      <c r="F35" s="207"/>
      <c r="G35" s="207"/>
      <c r="H35" s="207"/>
    </row>
    <row r="36" spans="1:8" ht="14.45" customHeight="1" x14ac:dyDescent="0.25">
      <c r="A36" s="207"/>
      <c r="B36" s="207"/>
      <c r="C36" s="207"/>
      <c r="D36" s="207"/>
      <c r="E36" s="207"/>
      <c r="F36" s="207"/>
      <c r="G36" s="207"/>
      <c r="H36" s="207"/>
    </row>
    <row r="37" spans="1:8" ht="14.45" customHeight="1" x14ac:dyDescent="0.25">
      <c r="A37" s="207"/>
      <c r="B37" s="207"/>
      <c r="C37" s="207"/>
      <c r="D37" s="207"/>
      <c r="E37" s="207"/>
      <c r="F37" s="207"/>
      <c r="G37" s="207"/>
      <c r="H37" s="207"/>
    </row>
    <row r="38" spans="1:8" x14ac:dyDescent="0.25">
      <c r="A38" s="63"/>
    </row>
    <row r="39" spans="1:8" ht="45" x14ac:dyDescent="0.25">
      <c r="A39" s="5" t="s">
        <v>150</v>
      </c>
      <c r="B39" s="5" t="s">
        <v>151</v>
      </c>
      <c r="C39" s="5" t="s">
        <v>152</v>
      </c>
      <c r="D39" s="5" t="s">
        <v>153</v>
      </c>
      <c r="E39" s="5" t="s">
        <v>154</v>
      </c>
      <c r="F39" s="7" t="s">
        <v>155</v>
      </c>
    </row>
    <row r="40" spans="1:8" x14ac:dyDescent="0.25">
      <c r="A40" s="47"/>
      <c r="B40" s="55"/>
      <c r="C40" s="55"/>
      <c r="D40" s="55"/>
      <c r="E40" s="55"/>
      <c r="F40" s="55"/>
    </row>
    <row r="41" spans="1:8" x14ac:dyDescent="0.25">
      <c r="A41" s="8" t="s">
        <v>156</v>
      </c>
      <c r="B41" s="4">
        <f>SUM(B42:B44)</f>
        <v>0</v>
      </c>
      <c r="C41" s="4">
        <f t="shared" ref="C41:F41" si="6">SUM(C42:C44)</f>
        <v>0</v>
      </c>
      <c r="D41" s="4">
        <f t="shared" si="6"/>
        <v>0</v>
      </c>
      <c r="E41" s="4">
        <f t="shared" si="6"/>
        <v>0</v>
      </c>
      <c r="F41" s="4">
        <f t="shared" si="6"/>
        <v>0</v>
      </c>
    </row>
    <row r="42" spans="1:8" x14ac:dyDescent="0.25">
      <c r="A42" s="112" t="s">
        <v>157</v>
      </c>
      <c r="B42" s="49">
        <v>0</v>
      </c>
      <c r="C42" s="49">
        <v>0</v>
      </c>
      <c r="D42" s="49">
        <v>0</v>
      </c>
      <c r="E42" s="49">
        <v>0</v>
      </c>
      <c r="F42" s="49">
        <v>0</v>
      </c>
      <c r="G42" s="71"/>
    </row>
    <row r="43" spans="1:8" x14ac:dyDescent="0.25">
      <c r="A43" s="112" t="s">
        <v>158</v>
      </c>
      <c r="B43" s="49">
        <v>0</v>
      </c>
      <c r="C43" s="49">
        <v>0</v>
      </c>
      <c r="D43" s="49">
        <v>0</v>
      </c>
      <c r="E43" s="49">
        <v>0</v>
      </c>
      <c r="F43" s="49">
        <v>0</v>
      </c>
      <c r="G43" s="71"/>
    </row>
    <row r="44" spans="1:8" x14ac:dyDescent="0.25">
      <c r="A44" s="112" t="s">
        <v>159</v>
      </c>
      <c r="B44" s="49">
        <v>0</v>
      </c>
      <c r="C44" s="49">
        <v>0</v>
      </c>
      <c r="D44" s="49">
        <v>0</v>
      </c>
      <c r="E44" s="49">
        <v>0</v>
      </c>
      <c r="F44" s="49">
        <v>0</v>
      </c>
      <c r="G44" s="71"/>
    </row>
    <row r="45" spans="1:8" x14ac:dyDescent="0.25">
      <c r="A45" s="11" t="s">
        <v>145</v>
      </c>
      <c r="B45" s="56"/>
      <c r="C45" s="56"/>
      <c r="D45" s="56"/>
      <c r="E45" s="56"/>
      <c r="F45" s="56"/>
    </row>
  </sheetData>
  <mergeCells count="2">
    <mergeCell ref="A1:H1"/>
    <mergeCell ref="A33:H37"/>
  </mergeCells>
  <dataValidations count="2">
    <dataValidation allowBlank="1" showInputMessage="1" showErrorMessage="1" prompt="Saldo al 31 de diciembre de 20XN-1 (d)" sqref="B6"/>
    <dataValidation type="decimal" allowBlank="1" showInputMessage="1" showErrorMessage="1" sqref="B8:B9 C23:H30 D13:F13 B13 D8:H9 D22:H22 D17:F21 G11:H21 C8:C22 B17:B3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21"/>
  <sheetViews>
    <sheetView showGridLines="0" topLeftCell="B1" zoomScale="66" zoomScaleNormal="70" workbookViewId="0">
      <selection activeCell="K6" sqref="K6"/>
    </sheetView>
  </sheetViews>
  <sheetFormatPr baseColWidth="10" defaultColWidth="11" defaultRowHeight="15" x14ac:dyDescent="0.25"/>
  <cols>
    <col min="1" max="1" width="82.42578125" style="41" bestFit="1" customWidth="1"/>
    <col min="2" max="2" width="26" style="41" customWidth="1"/>
    <col min="3" max="3" width="28.7109375" style="41" customWidth="1"/>
    <col min="4" max="6" width="14.28515625" style="41" customWidth="1"/>
    <col min="7" max="7" width="17.140625" style="41" customWidth="1"/>
    <col min="8" max="8" width="20.5703125" style="41" customWidth="1"/>
    <col min="9" max="11" width="24.42578125" style="41" customWidth="1"/>
    <col min="12" max="12" width="4.28515625" style="41" customWidth="1"/>
    <col min="13" max="16384" width="11" style="41"/>
  </cols>
  <sheetData>
    <row r="1" spans="1:11" ht="40.9" customHeight="1" x14ac:dyDescent="0.25">
      <c r="A1" s="208" t="s">
        <v>160</v>
      </c>
      <c r="B1" s="209"/>
      <c r="C1" s="209"/>
      <c r="D1" s="209"/>
      <c r="E1" s="209"/>
      <c r="F1" s="209"/>
      <c r="G1" s="209"/>
      <c r="H1" s="209"/>
      <c r="I1" s="209"/>
      <c r="J1" s="209"/>
      <c r="K1" s="210"/>
    </row>
    <row r="2" spans="1:11" x14ac:dyDescent="0.25">
      <c r="A2" s="113" t="str">
        <f>'Formato 1'!A2</f>
        <v>CASA DE LA CULTURA DE CORONEO, GTO.</v>
      </c>
      <c r="B2" s="114"/>
      <c r="C2" s="114"/>
      <c r="D2" s="114"/>
      <c r="E2" s="114"/>
      <c r="F2" s="114"/>
      <c r="G2" s="114"/>
      <c r="H2" s="114"/>
      <c r="I2" s="114"/>
      <c r="J2" s="114"/>
      <c r="K2" s="115"/>
    </row>
    <row r="3" spans="1:11" x14ac:dyDescent="0.25">
      <c r="A3" s="116" t="s">
        <v>161</v>
      </c>
      <c r="B3" s="117"/>
      <c r="C3" s="117"/>
      <c r="D3" s="117"/>
      <c r="E3" s="117"/>
      <c r="F3" s="117"/>
      <c r="G3" s="117"/>
      <c r="H3" s="117"/>
      <c r="I3" s="117"/>
      <c r="J3" s="117"/>
      <c r="K3" s="118"/>
    </row>
    <row r="4" spans="1:11" x14ac:dyDescent="0.25">
      <c r="A4" s="116" t="s">
        <v>550</v>
      </c>
      <c r="B4" s="117"/>
      <c r="C4" s="117"/>
      <c r="D4" s="117"/>
      <c r="E4" s="117"/>
      <c r="F4" s="117"/>
      <c r="G4" s="117"/>
      <c r="H4" s="117"/>
      <c r="I4" s="117"/>
      <c r="J4" s="117"/>
      <c r="K4" s="118"/>
    </row>
    <row r="5" spans="1:11" x14ac:dyDescent="0.25">
      <c r="A5" s="116" t="s">
        <v>2</v>
      </c>
      <c r="B5" s="117"/>
      <c r="C5" s="117"/>
      <c r="D5" s="117"/>
      <c r="E5" s="117"/>
      <c r="F5" s="117"/>
      <c r="G5" s="117"/>
      <c r="H5" s="117"/>
      <c r="I5" s="117"/>
      <c r="J5" s="117"/>
      <c r="K5" s="118"/>
    </row>
    <row r="6" spans="1:11" ht="75" x14ac:dyDescent="0.25">
      <c r="A6" s="173" t="s">
        <v>162</v>
      </c>
      <c r="B6" s="173" t="s">
        <v>163</v>
      </c>
      <c r="C6" s="173" t="s">
        <v>164</v>
      </c>
      <c r="D6" s="173" t="s">
        <v>165</v>
      </c>
      <c r="E6" s="173" t="s">
        <v>166</v>
      </c>
      <c r="F6" s="173" t="s">
        <v>167</v>
      </c>
      <c r="G6" s="173" t="s">
        <v>168</v>
      </c>
      <c r="H6" s="173" t="s">
        <v>169</v>
      </c>
      <c r="I6" s="1" t="s">
        <v>541</v>
      </c>
      <c r="J6" s="1" t="s">
        <v>542</v>
      </c>
      <c r="K6" s="1" t="s">
        <v>543</v>
      </c>
    </row>
    <row r="7" spans="1:11" x14ac:dyDescent="0.25">
      <c r="A7" s="52"/>
      <c r="B7" s="55"/>
      <c r="C7" s="55"/>
      <c r="D7" s="55"/>
      <c r="E7" s="55"/>
      <c r="F7" s="55"/>
      <c r="G7" s="55"/>
      <c r="H7" s="55"/>
      <c r="I7" s="55"/>
      <c r="J7" s="55"/>
      <c r="K7" s="55"/>
    </row>
    <row r="8" spans="1:11" x14ac:dyDescent="0.25">
      <c r="A8" s="2" t="s">
        <v>170</v>
      </c>
      <c r="B8" s="101"/>
      <c r="C8" s="101"/>
      <c r="D8" s="101"/>
      <c r="E8" s="12">
        <f>SUM(E9:E12)</f>
        <v>0</v>
      </c>
      <c r="F8" s="101"/>
      <c r="G8" s="12">
        <f>SUM(G9:G12)</f>
        <v>0</v>
      </c>
      <c r="H8" s="12">
        <f t="shared" ref="H8:K8" si="0">SUM(H9:H12)</f>
        <v>0</v>
      </c>
      <c r="I8" s="12">
        <f t="shared" si="0"/>
        <v>0</v>
      </c>
      <c r="J8" s="12">
        <f t="shared" si="0"/>
        <v>0</v>
      </c>
      <c r="K8" s="12">
        <f t="shared" si="0"/>
        <v>0</v>
      </c>
    </row>
    <row r="9" spans="1:11" x14ac:dyDescent="0.25">
      <c r="A9" s="102"/>
      <c r="B9" s="103"/>
      <c r="C9" s="103"/>
      <c r="D9" s="103"/>
      <c r="E9" s="157"/>
      <c r="F9" s="157"/>
      <c r="G9" s="158"/>
      <c r="H9" s="158"/>
      <c r="I9" s="158"/>
      <c r="J9" s="158"/>
      <c r="K9" s="62"/>
    </row>
    <row r="10" spans="1:11" x14ac:dyDescent="0.25">
      <c r="A10" s="102"/>
      <c r="B10" s="103"/>
      <c r="C10" s="103"/>
      <c r="D10" s="103"/>
      <c r="E10" s="157"/>
      <c r="F10" s="157"/>
      <c r="G10" s="158"/>
      <c r="H10" s="158"/>
      <c r="I10" s="158"/>
      <c r="J10" s="158"/>
      <c r="K10" s="62"/>
    </row>
    <row r="11" spans="1:11" x14ac:dyDescent="0.25">
      <c r="A11" s="102"/>
      <c r="B11" s="103"/>
      <c r="C11" s="103"/>
      <c r="D11" s="103"/>
      <c r="E11" s="157"/>
      <c r="F11" s="157"/>
      <c r="G11" s="158"/>
      <c r="H11" s="158"/>
      <c r="I11" s="158"/>
      <c r="J11" s="158"/>
      <c r="K11" s="62"/>
    </row>
    <row r="12" spans="1:11" x14ac:dyDescent="0.25">
      <c r="A12" s="102"/>
      <c r="B12" s="103"/>
      <c r="C12" s="103"/>
      <c r="D12" s="103"/>
      <c r="E12" s="157"/>
      <c r="F12" s="157"/>
      <c r="G12" s="158"/>
      <c r="H12" s="158"/>
      <c r="I12" s="158"/>
      <c r="J12" s="158"/>
      <c r="K12" s="62"/>
    </row>
    <row r="13" spans="1:11" x14ac:dyDescent="0.25">
      <c r="A13" s="13" t="s">
        <v>145</v>
      </c>
      <c r="B13" s="104"/>
      <c r="C13" s="104"/>
      <c r="D13" s="104"/>
      <c r="E13" s="47"/>
      <c r="F13" s="47"/>
      <c r="G13" s="47"/>
      <c r="H13" s="47"/>
      <c r="I13" s="47"/>
      <c r="J13" s="47"/>
      <c r="K13" s="47"/>
    </row>
    <row r="14" spans="1:11" x14ac:dyDescent="0.25">
      <c r="A14" s="2" t="s">
        <v>171</v>
      </c>
      <c r="B14" s="101"/>
      <c r="C14" s="101"/>
      <c r="D14" s="101"/>
      <c r="E14" s="12">
        <f>SUM(E15:E18)</f>
        <v>0</v>
      </c>
      <c r="F14" s="101"/>
      <c r="G14" s="12">
        <f>SUM(G15:G18)</f>
        <v>0</v>
      </c>
      <c r="H14" s="12">
        <f t="shared" ref="H14:K14" si="1">SUM(H15:H18)</f>
        <v>0</v>
      </c>
      <c r="I14" s="12">
        <f t="shared" si="1"/>
        <v>0</v>
      </c>
      <c r="J14" s="12">
        <f t="shared" si="1"/>
        <v>0</v>
      </c>
      <c r="K14" s="12">
        <f t="shared" si="1"/>
        <v>0</v>
      </c>
    </row>
    <row r="15" spans="1:11" x14ac:dyDescent="0.25">
      <c r="A15" s="102"/>
      <c r="B15" s="103"/>
      <c r="C15" s="103"/>
      <c r="D15" s="103"/>
      <c r="E15" s="159"/>
      <c r="F15" s="159"/>
      <c r="G15" s="159"/>
      <c r="H15" s="159"/>
      <c r="I15" s="159"/>
      <c r="J15" s="159"/>
      <c r="K15" s="62"/>
    </row>
    <row r="16" spans="1:11" x14ac:dyDescent="0.25">
      <c r="A16" s="102"/>
      <c r="B16" s="103"/>
      <c r="C16" s="103"/>
      <c r="D16" s="103"/>
      <c r="E16" s="159"/>
      <c r="F16" s="159"/>
      <c r="G16" s="159"/>
      <c r="H16" s="159"/>
      <c r="I16" s="159"/>
      <c r="J16" s="159"/>
      <c r="K16" s="62"/>
    </row>
    <row r="17" spans="1:11" x14ac:dyDescent="0.25">
      <c r="A17" s="102"/>
      <c r="B17" s="103"/>
      <c r="C17" s="103"/>
      <c r="D17" s="103"/>
      <c r="E17" s="159"/>
      <c r="F17" s="159"/>
      <c r="G17" s="159"/>
      <c r="H17" s="159"/>
      <c r="I17" s="159"/>
      <c r="J17" s="159"/>
      <c r="K17" s="62"/>
    </row>
    <row r="18" spans="1:11" x14ac:dyDescent="0.25">
      <c r="A18" s="102"/>
      <c r="B18" s="103"/>
      <c r="C18" s="103"/>
      <c r="D18" s="103"/>
      <c r="E18" s="159"/>
      <c r="F18" s="159"/>
      <c r="G18" s="159"/>
      <c r="H18" s="159"/>
      <c r="I18" s="159"/>
      <c r="J18" s="159"/>
      <c r="K18" s="62"/>
    </row>
    <row r="19" spans="1:11" x14ac:dyDescent="0.25">
      <c r="A19" s="13"/>
      <c r="B19" s="104"/>
      <c r="C19" s="104"/>
      <c r="D19" s="104"/>
      <c r="E19" s="47"/>
      <c r="F19" s="47"/>
      <c r="G19" s="47"/>
      <c r="H19" s="47"/>
      <c r="I19" s="47"/>
      <c r="J19" s="47"/>
      <c r="K19" s="47"/>
    </row>
    <row r="20" spans="1:11" x14ac:dyDescent="0.25">
      <c r="A20" s="2" t="s">
        <v>172</v>
      </c>
      <c r="B20" s="101"/>
      <c r="C20" s="101"/>
      <c r="D20" s="101"/>
      <c r="E20" s="12">
        <f>SUM(E8,E14)</f>
        <v>0</v>
      </c>
      <c r="F20" s="101"/>
      <c r="G20" s="12">
        <f>SUM(G8,G14)</f>
        <v>0</v>
      </c>
      <c r="H20" s="12">
        <f t="shared" ref="H20:K20" si="2">SUM(H8,H14)</f>
        <v>0</v>
      </c>
      <c r="I20" s="12">
        <f t="shared" si="2"/>
        <v>0</v>
      </c>
      <c r="J20" s="12">
        <f t="shared" si="2"/>
        <v>0</v>
      </c>
      <c r="K20" s="12">
        <f t="shared" si="2"/>
        <v>0</v>
      </c>
    </row>
    <row r="21" spans="1:11" x14ac:dyDescent="0.25">
      <c r="A21" s="57"/>
      <c r="B21" s="56"/>
      <c r="C21" s="56"/>
      <c r="D21" s="56"/>
      <c r="E21" s="56"/>
      <c r="F21" s="56"/>
      <c r="G21" s="56"/>
      <c r="H21" s="56"/>
      <c r="I21" s="56"/>
      <c r="J21" s="56"/>
      <c r="K21" s="56"/>
    </row>
  </sheetData>
  <mergeCells count="1">
    <mergeCell ref="A1:K1"/>
  </mergeCells>
  <dataValidations count="5">
    <dataValidation type="date" operator="greaterThanOrEqual" allowBlank="1" showInputMessage="1" showErrorMessage="1" sqref="B15:D18 B9:D12">
      <formula1>36526</formula1>
    </dataValidation>
    <dataValidation allowBlank="1" showInputMessage="1" showErrorMessage="1" prompt="Saldo pendiente por pagar de la inversión al XX de XXXX de 20XN (m = g - l)" sqref="K6"/>
    <dataValidation allowBlank="1" showInputMessage="1" showErrorMessage="1" prompt="Monto pagado de la inversión actualizado al XX de XXXX de 20XN (k)" sqref="J6"/>
    <dataValidation allowBlank="1" showInputMessage="1" showErrorMessage="1" prompt="Monto pagado de la inversión al XX de XXXX de 20XN (k)" sqref="I6"/>
    <dataValidation type="decimal" allowBlank="1" showInputMessage="1" showErrorMessage="1" sqref="E8:K2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75"/>
  <sheetViews>
    <sheetView showGridLines="0" zoomScale="67" zoomScaleNormal="53" workbookViewId="0">
      <selection activeCell="C14" sqref="C14"/>
    </sheetView>
  </sheetViews>
  <sheetFormatPr baseColWidth="10" defaultColWidth="11" defaultRowHeight="15" x14ac:dyDescent="0.25"/>
  <cols>
    <col min="1" max="1" width="102.42578125" style="41" customWidth="1"/>
    <col min="2" max="2" width="21.140625" style="41" bestFit="1" customWidth="1"/>
    <col min="3" max="3" width="22.5703125" style="41" bestFit="1" customWidth="1"/>
    <col min="4" max="4" width="22.7109375" style="41" bestFit="1" customWidth="1"/>
    <col min="5" max="5" width="3.28515625" style="41" customWidth="1"/>
    <col min="6" max="16384" width="11" style="41"/>
  </cols>
  <sheetData>
    <row r="1" spans="1:4" ht="40.9" customHeight="1" x14ac:dyDescent="0.25">
      <c r="A1" s="208" t="s">
        <v>173</v>
      </c>
      <c r="B1" s="209"/>
      <c r="C1" s="209"/>
      <c r="D1" s="210"/>
    </row>
    <row r="2" spans="1:4" x14ac:dyDescent="0.25">
      <c r="A2" s="113" t="str">
        <f>'Formato 1'!A2</f>
        <v>CASA DE LA CULTURA DE CORONEO, GTO.</v>
      </c>
      <c r="B2" s="114"/>
      <c r="C2" s="114"/>
      <c r="D2" s="115"/>
    </row>
    <row r="3" spans="1:4" x14ac:dyDescent="0.25">
      <c r="A3" s="116" t="s">
        <v>174</v>
      </c>
      <c r="B3" s="117"/>
      <c r="C3" s="117"/>
      <c r="D3" s="118"/>
    </row>
    <row r="4" spans="1:4" x14ac:dyDescent="0.25">
      <c r="A4" s="116" t="str">
        <f>'Formato 3'!A4</f>
        <v>DEL 1 DE ENERO DEL 2024 AL 31 DE DICIEMBRE DEL 2024</v>
      </c>
      <c r="B4" s="117"/>
      <c r="C4" s="117"/>
      <c r="D4" s="118"/>
    </row>
    <row r="5" spans="1:4" x14ac:dyDescent="0.25">
      <c r="A5" s="119" t="s">
        <v>2</v>
      </c>
      <c r="B5" s="120"/>
      <c r="C5" s="120"/>
      <c r="D5" s="121"/>
    </row>
    <row r="6" spans="1:4" ht="41.45" customHeight="1" x14ac:dyDescent="0.25"/>
    <row r="7" spans="1:4" ht="30" x14ac:dyDescent="0.25">
      <c r="A7" s="14" t="s">
        <v>4</v>
      </c>
      <c r="B7" s="7" t="s">
        <v>175</v>
      </c>
      <c r="C7" s="7" t="s">
        <v>176</v>
      </c>
      <c r="D7" s="7" t="s">
        <v>177</v>
      </c>
    </row>
    <row r="8" spans="1:4" x14ac:dyDescent="0.25">
      <c r="A8" s="3" t="s">
        <v>178</v>
      </c>
      <c r="B8" s="15">
        <f>SUM(B9:B11)</f>
        <v>2440870.42</v>
      </c>
      <c r="C8" s="15">
        <f>SUM(C9:C11)</f>
        <v>2518484.84</v>
      </c>
      <c r="D8" s="15">
        <f>SUM(D9:D11)</f>
        <v>2518484.84</v>
      </c>
    </row>
    <row r="9" spans="1:4" x14ac:dyDescent="0.25">
      <c r="A9" s="60" t="s">
        <v>179</v>
      </c>
      <c r="B9" s="96">
        <v>2440870.42</v>
      </c>
      <c r="C9" s="96">
        <v>2518484.84</v>
      </c>
      <c r="D9" s="96">
        <v>2518484.84</v>
      </c>
    </row>
    <row r="10" spans="1:4" x14ac:dyDescent="0.25">
      <c r="A10" s="60" t="s">
        <v>180</v>
      </c>
      <c r="B10" s="96">
        <v>0</v>
      </c>
      <c r="C10" s="96">
        <v>0</v>
      </c>
      <c r="D10" s="96">
        <v>0</v>
      </c>
    </row>
    <row r="11" spans="1:4" x14ac:dyDescent="0.25">
      <c r="A11" s="60" t="s">
        <v>181</v>
      </c>
      <c r="B11" s="96">
        <f>B44</f>
        <v>0</v>
      </c>
      <c r="C11" s="96">
        <f>C44</f>
        <v>0</v>
      </c>
      <c r="D11" s="96">
        <f>D44</f>
        <v>0</v>
      </c>
    </row>
    <row r="12" spans="1:4" x14ac:dyDescent="0.25">
      <c r="A12" s="48"/>
      <c r="B12" s="93"/>
      <c r="C12" s="93"/>
      <c r="D12" s="93"/>
    </row>
    <row r="13" spans="1:4" x14ac:dyDescent="0.25">
      <c r="A13" s="3" t="s">
        <v>182</v>
      </c>
      <c r="B13" s="15">
        <f>B14+B15</f>
        <v>2440870.42</v>
      </c>
      <c r="C13" s="15">
        <f>C14+C15</f>
        <v>2563628.15</v>
      </c>
      <c r="D13" s="15">
        <f>D14+D15</f>
        <v>2563628.15</v>
      </c>
    </row>
    <row r="14" spans="1:4" x14ac:dyDescent="0.25">
      <c r="A14" s="60" t="s">
        <v>183</v>
      </c>
      <c r="B14" s="96">
        <v>2440870.42</v>
      </c>
      <c r="C14" s="96">
        <v>2563628.15</v>
      </c>
      <c r="D14" s="96">
        <v>2563628.15</v>
      </c>
    </row>
    <row r="15" spans="1:4" x14ac:dyDescent="0.25">
      <c r="A15" s="60" t="s">
        <v>184</v>
      </c>
      <c r="B15" s="96">
        <v>0</v>
      </c>
      <c r="C15" s="96">
        <v>0</v>
      </c>
      <c r="D15" s="96">
        <v>0</v>
      </c>
    </row>
    <row r="16" spans="1:4" x14ac:dyDescent="0.25">
      <c r="A16" s="48"/>
      <c r="B16" s="93"/>
      <c r="C16" s="93"/>
      <c r="D16" s="93"/>
    </row>
    <row r="17" spans="1:4" x14ac:dyDescent="0.25">
      <c r="A17" s="3" t="s">
        <v>185</v>
      </c>
      <c r="B17" s="16">
        <v>0</v>
      </c>
      <c r="C17" s="15">
        <f>C18+C19</f>
        <v>0</v>
      </c>
      <c r="D17" s="15">
        <f>D18+D19</f>
        <v>0</v>
      </c>
    </row>
    <row r="18" spans="1:4" x14ac:dyDescent="0.25">
      <c r="A18" s="60" t="s">
        <v>186</v>
      </c>
      <c r="B18" s="17">
        <v>0</v>
      </c>
      <c r="C18" s="49">
        <v>0</v>
      </c>
      <c r="D18" s="49">
        <v>0</v>
      </c>
    </row>
    <row r="19" spans="1:4" x14ac:dyDescent="0.25">
      <c r="A19" s="60" t="s">
        <v>187</v>
      </c>
      <c r="B19" s="17">
        <v>0</v>
      </c>
      <c r="C19" s="49">
        <v>0</v>
      </c>
      <c r="D19" s="49">
        <v>0</v>
      </c>
    </row>
    <row r="20" spans="1:4" x14ac:dyDescent="0.25">
      <c r="A20" s="48"/>
      <c r="B20" s="93"/>
      <c r="C20" s="93"/>
      <c r="D20" s="93"/>
    </row>
    <row r="21" spans="1:4" x14ac:dyDescent="0.25">
      <c r="A21" s="3" t="s">
        <v>188</v>
      </c>
      <c r="B21" s="15">
        <f>B8-B13+B17</f>
        <v>0</v>
      </c>
      <c r="C21" s="15">
        <f>C8-C13+C17</f>
        <v>-45143.310000000056</v>
      </c>
      <c r="D21" s="15">
        <f>D8-D13+D17</f>
        <v>-45143.310000000056</v>
      </c>
    </row>
    <row r="22" spans="1:4" x14ac:dyDescent="0.25">
      <c r="A22" s="3"/>
      <c r="B22" s="93"/>
      <c r="C22" s="93"/>
      <c r="D22" s="93"/>
    </row>
    <row r="23" spans="1:4" x14ac:dyDescent="0.25">
      <c r="A23" s="3" t="s">
        <v>189</v>
      </c>
      <c r="B23" s="15">
        <f>B21-B11</f>
        <v>0</v>
      </c>
      <c r="C23" s="15">
        <f>C21-C11</f>
        <v>-45143.310000000056</v>
      </c>
      <c r="D23" s="15">
        <f>D21-D11</f>
        <v>-45143.310000000056</v>
      </c>
    </row>
    <row r="24" spans="1:4" x14ac:dyDescent="0.25">
      <c r="A24" s="3"/>
      <c r="B24" s="18"/>
      <c r="C24" s="18"/>
      <c r="D24" s="18"/>
    </row>
    <row r="25" spans="1:4" x14ac:dyDescent="0.25">
      <c r="A25" s="19" t="s">
        <v>190</v>
      </c>
      <c r="B25" s="15">
        <f>B23-B17</f>
        <v>0</v>
      </c>
      <c r="C25" s="15">
        <f>C23-C17</f>
        <v>-45143.310000000056</v>
      </c>
      <c r="D25" s="15">
        <f>D23-D17</f>
        <v>-45143.310000000056</v>
      </c>
    </row>
    <row r="26" spans="1:4" x14ac:dyDescent="0.25">
      <c r="A26" s="20"/>
      <c r="B26" s="84"/>
      <c r="C26" s="84"/>
      <c r="D26" s="84"/>
    </row>
    <row r="27" spans="1:4" x14ac:dyDescent="0.25">
      <c r="A27" s="63"/>
    </row>
    <row r="28" spans="1:4" x14ac:dyDescent="0.25">
      <c r="A28" s="14" t="s">
        <v>191</v>
      </c>
      <c r="B28" s="7" t="s">
        <v>192</v>
      </c>
      <c r="C28" s="7" t="s">
        <v>176</v>
      </c>
      <c r="D28" s="7" t="s">
        <v>193</v>
      </c>
    </row>
    <row r="29" spans="1:4" x14ac:dyDescent="0.25">
      <c r="A29" s="3" t="s">
        <v>194</v>
      </c>
      <c r="B29" s="4">
        <f>B30+B31</f>
        <v>0</v>
      </c>
      <c r="C29" s="4">
        <f>C30+C31</f>
        <v>0</v>
      </c>
      <c r="D29" s="4">
        <f>D30+D31</f>
        <v>0</v>
      </c>
    </row>
    <row r="30" spans="1:4" x14ac:dyDescent="0.25">
      <c r="A30" s="60" t="s">
        <v>195</v>
      </c>
      <c r="B30" s="49">
        <v>0</v>
      </c>
      <c r="C30" s="49">
        <v>0</v>
      </c>
      <c r="D30" s="49">
        <v>0</v>
      </c>
    </row>
    <row r="31" spans="1:4" x14ac:dyDescent="0.25">
      <c r="A31" s="60" t="s">
        <v>196</v>
      </c>
      <c r="B31" s="49">
        <v>0</v>
      </c>
      <c r="C31" s="49">
        <v>0</v>
      </c>
      <c r="D31" s="49">
        <v>0</v>
      </c>
    </row>
    <row r="32" spans="1:4" x14ac:dyDescent="0.25">
      <c r="A32" s="47"/>
      <c r="B32" s="51"/>
      <c r="C32" s="51"/>
      <c r="D32" s="51"/>
    </row>
    <row r="33" spans="1:4" ht="14.45" customHeight="1" x14ac:dyDescent="0.25">
      <c r="A33" s="3" t="s">
        <v>197</v>
      </c>
      <c r="B33" s="4">
        <f>B25+B29</f>
        <v>0</v>
      </c>
      <c r="C33" s="4">
        <f>C25+C29</f>
        <v>-45143.310000000056</v>
      </c>
      <c r="D33" s="4">
        <f>D25+D29</f>
        <v>-45143.310000000056</v>
      </c>
    </row>
    <row r="34" spans="1:4" ht="14.45" customHeight="1" x14ac:dyDescent="0.25">
      <c r="A34" s="57"/>
      <c r="B34" s="58"/>
      <c r="C34" s="58"/>
      <c r="D34" s="58"/>
    </row>
    <row r="35" spans="1:4" ht="14.45" customHeight="1" x14ac:dyDescent="0.25">
      <c r="A35" s="63"/>
    </row>
    <row r="36" spans="1:4" ht="14.45" customHeight="1" x14ac:dyDescent="0.25">
      <c r="A36" s="14" t="s">
        <v>191</v>
      </c>
      <c r="B36" s="7" t="s">
        <v>198</v>
      </c>
      <c r="C36" s="7" t="s">
        <v>176</v>
      </c>
      <c r="D36" s="7" t="s">
        <v>177</v>
      </c>
    </row>
    <row r="37" spans="1:4" ht="14.45" customHeight="1" x14ac:dyDescent="0.25">
      <c r="A37" s="3" t="s">
        <v>199</v>
      </c>
      <c r="B37" s="4">
        <f>B38+B39</f>
        <v>0</v>
      </c>
      <c r="C37" s="4">
        <f>C38+C39</f>
        <v>0</v>
      </c>
      <c r="D37" s="4">
        <f>D38+D39</f>
        <v>0</v>
      </c>
    </row>
    <row r="38" spans="1:4" x14ac:dyDescent="0.25">
      <c r="A38" s="60" t="s">
        <v>200</v>
      </c>
      <c r="B38" s="49">
        <v>0</v>
      </c>
      <c r="C38" s="49">
        <v>0</v>
      </c>
      <c r="D38" s="49">
        <v>0</v>
      </c>
    </row>
    <row r="39" spans="1:4" x14ac:dyDescent="0.25">
      <c r="A39" s="60" t="s">
        <v>201</v>
      </c>
      <c r="B39" s="49">
        <v>0</v>
      </c>
      <c r="C39" s="49">
        <v>0</v>
      </c>
      <c r="D39" s="49">
        <v>0</v>
      </c>
    </row>
    <row r="40" spans="1:4" x14ac:dyDescent="0.25">
      <c r="A40" s="3" t="s">
        <v>202</v>
      </c>
      <c r="B40" s="4">
        <f>B41+B42</f>
        <v>0</v>
      </c>
      <c r="C40" s="4">
        <f>C41+C42</f>
        <v>0</v>
      </c>
      <c r="D40" s="4">
        <f>D41+D42</f>
        <v>0</v>
      </c>
    </row>
    <row r="41" spans="1:4" x14ac:dyDescent="0.25">
      <c r="A41" s="60" t="s">
        <v>203</v>
      </c>
      <c r="B41" s="49">
        <v>0</v>
      </c>
      <c r="C41" s="49">
        <v>0</v>
      </c>
      <c r="D41" s="49">
        <v>0</v>
      </c>
    </row>
    <row r="42" spans="1:4" x14ac:dyDescent="0.25">
      <c r="A42" s="60" t="s">
        <v>204</v>
      </c>
      <c r="B42" s="49">
        <v>0</v>
      </c>
      <c r="C42" s="49">
        <v>0</v>
      </c>
      <c r="D42" s="49">
        <v>0</v>
      </c>
    </row>
    <row r="43" spans="1:4" x14ac:dyDescent="0.25">
      <c r="A43" s="47"/>
      <c r="B43" s="51"/>
      <c r="C43" s="51"/>
      <c r="D43" s="51"/>
    </row>
    <row r="44" spans="1:4" x14ac:dyDescent="0.25">
      <c r="A44" s="3" t="s">
        <v>205</v>
      </c>
      <c r="B44" s="4">
        <f>B37-B40</f>
        <v>0</v>
      </c>
      <c r="C44" s="4">
        <f>C37-C40</f>
        <v>0</v>
      </c>
      <c r="D44" s="4">
        <f>D37-D40</f>
        <v>0</v>
      </c>
    </row>
    <row r="45" spans="1:4" x14ac:dyDescent="0.25">
      <c r="A45" s="21"/>
      <c r="B45" s="58"/>
      <c r="C45" s="58"/>
      <c r="D45" s="58"/>
    </row>
    <row r="47" spans="1:4" ht="30" x14ac:dyDescent="0.25">
      <c r="A47" s="14" t="s">
        <v>191</v>
      </c>
      <c r="B47" s="7" t="s">
        <v>198</v>
      </c>
      <c r="C47" s="7" t="s">
        <v>176</v>
      </c>
      <c r="D47" s="7" t="s">
        <v>177</v>
      </c>
    </row>
    <row r="48" spans="1:4" x14ac:dyDescent="0.25">
      <c r="A48" s="97" t="s">
        <v>206</v>
      </c>
      <c r="B48" s="98">
        <f>B9</f>
        <v>2440870.42</v>
      </c>
      <c r="C48" s="98">
        <f>C9</f>
        <v>2518484.84</v>
      </c>
      <c r="D48" s="98">
        <f>D9</f>
        <v>2518484.84</v>
      </c>
    </row>
    <row r="49" spans="1:4" x14ac:dyDescent="0.25">
      <c r="A49" s="22" t="s">
        <v>207</v>
      </c>
      <c r="B49" s="4">
        <f>B50-B51</f>
        <v>0</v>
      </c>
      <c r="C49" s="4">
        <f>C50-C51</f>
        <v>0</v>
      </c>
      <c r="D49" s="4">
        <f>D50-D51</f>
        <v>0</v>
      </c>
    </row>
    <row r="50" spans="1:4" x14ac:dyDescent="0.25">
      <c r="A50" s="99" t="s">
        <v>200</v>
      </c>
      <c r="B50" s="49">
        <v>0</v>
      </c>
      <c r="C50" s="49">
        <v>0</v>
      </c>
      <c r="D50" s="49">
        <v>0</v>
      </c>
    </row>
    <row r="51" spans="1:4" x14ac:dyDescent="0.25">
      <c r="A51" s="99" t="s">
        <v>203</v>
      </c>
      <c r="B51" s="49">
        <v>0</v>
      </c>
      <c r="C51" s="49">
        <v>0</v>
      </c>
      <c r="D51" s="49">
        <v>0</v>
      </c>
    </row>
    <row r="52" spans="1:4" x14ac:dyDescent="0.25">
      <c r="A52" s="47"/>
      <c r="B52" s="51"/>
      <c r="C52" s="51"/>
      <c r="D52" s="51"/>
    </row>
    <row r="53" spans="1:4" x14ac:dyDescent="0.25">
      <c r="A53" s="60" t="s">
        <v>183</v>
      </c>
      <c r="B53" s="49">
        <f>B14</f>
        <v>2440870.42</v>
      </c>
      <c r="C53" s="49">
        <f>C14</f>
        <v>2563628.15</v>
      </c>
      <c r="D53" s="49">
        <f>D14</f>
        <v>2563628.15</v>
      </c>
    </row>
    <row r="54" spans="1:4" x14ac:dyDescent="0.25">
      <c r="A54" s="47"/>
      <c r="B54" s="51"/>
      <c r="C54" s="51"/>
      <c r="D54" s="51"/>
    </row>
    <row r="55" spans="1:4" x14ac:dyDescent="0.25">
      <c r="A55" s="60" t="s">
        <v>186</v>
      </c>
      <c r="B55" s="23">
        <v>0</v>
      </c>
      <c r="C55" s="49">
        <f>C18</f>
        <v>0</v>
      </c>
      <c r="D55" s="49">
        <f>D18</f>
        <v>0</v>
      </c>
    </row>
    <row r="56" spans="1:4" x14ac:dyDescent="0.25">
      <c r="A56" s="47"/>
      <c r="B56" s="51"/>
      <c r="C56" s="51"/>
      <c r="D56" s="51"/>
    </row>
    <row r="57" spans="1:4" x14ac:dyDescent="0.25">
      <c r="A57" s="19" t="s">
        <v>499</v>
      </c>
      <c r="B57" s="4">
        <f>B48+B49-B53+B55</f>
        <v>0</v>
      </c>
      <c r="C57" s="4">
        <f>C48+C49-C53+C55</f>
        <v>-45143.310000000056</v>
      </c>
      <c r="D57" s="4">
        <f>D48+D49-D53+D55</f>
        <v>-45143.310000000056</v>
      </c>
    </row>
    <row r="58" spans="1:4" x14ac:dyDescent="0.25">
      <c r="A58" s="24"/>
      <c r="B58" s="25"/>
      <c r="C58" s="25"/>
      <c r="D58" s="25"/>
    </row>
    <row r="59" spans="1:4" x14ac:dyDescent="0.25">
      <c r="A59" s="19" t="s">
        <v>208</v>
      </c>
      <c r="B59" s="4">
        <f>B57-B49</f>
        <v>0</v>
      </c>
      <c r="C59" s="4">
        <f>C57-C49</f>
        <v>-45143.310000000056</v>
      </c>
      <c r="D59" s="4">
        <f>D57-D49</f>
        <v>-45143.310000000056</v>
      </c>
    </row>
    <row r="60" spans="1:4" x14ac:dyDescent="0.25">
      <c r="A60" s="57"/>
      <c r="B60" s="58"/>
      <c r="C60" s="58"/>
      <c r="D60" s="58"/>
    </row>
    <row r="62" spans="1:4" ht="30" x14ac:dyDescent="0.25">
      <c r="A62" s="14" t="s">
        <v>191</v>
      </c>
      <c r="B62" s="7" t="s">
        <v>198</v>
      </c>
      <c r="C62" s="7" t="s">
        <v>176</v>
      </c>
      <c r="D62" s="7" t="s">
        <v>177</v>
      </c>
    </row>
    <row r="63" spans="1:4" x14ac:dyDescent="0.25">
      <c r="A63" s="97" t="s">
        <v>180</v>
      </c>
      <c r="B63" s="100">
        <f>B10</f>
        <v>0</v>
      </c>
      <c r="C63" s="100">
        <f>C10</f>
        <v>0</v>
      </c>
      <c r="D63" s="100">
        <f>D10</f>
        <v>0</v>
      </c>
    </row>
    <row r="64" spans="1:4" ht="30" x14ac:dyDescent="0.25">
      <c r="A64" s="22" t="s">
        <v>209</v>
      </c>
      <c r="B64" s="15">
        <f>B65-B66</f>
        <v>0</v>
      </c>
      <c r="C64" s="15">
        <f>C65-C66</f>
        <v>0</v>
      </c>
      <c r="D64" s="15">
        <f>D65-D66</f>
        <v>0</v>
      </c>
    </row>
    <row r="65" spans="1:4" x14ac:dyDescent="0.25">
      <c r="A65" s="99" t="s">
        <v>201</v>
      </c>
      <c r="B65" s="96">
        <v>0</v>
      </c>
      <c r="C65" s="96">
        <v>0</v>
      </c>
      <c r="D65" s="96">
        <v>0</v>
      </c>
    </row>
    <row r="66" spans="1:4" x14ac:dyDescent="0.25">
      <c r="A66" s="99" t="s">
        <v>204</v>
      </c>
      <c r="B66" s="96">
        <v>0</v>
      </c>
      <c r="C66" s="96">
        <v>0</v>
      </c>
      <c r="D66" s="96">
        <v>0</v>
      </c>
    </row>
    <row r="67" spans="1:4" x14ac:dyDescent="0.25">
      <c r="A67" s="47"/>
      <c r="B67" s="93"/>
      <c r="C67" s="93"/>
      <c r="D67" s="93"/>
    </row>
    <row r="68" spans="1:4" x14ac:dyDescent="0.25">
      <c r="A68" s="60" t="s">
        <v>210</v>
      </c>
      <c r="B68" s="96">
        <f>B15</f>
        <v>0</v>
      </c>
      <c r="C68" s="96">
        <f>C15</f>
        <v>0</v>
      </c>
      <c r="D68" s="96">
        <f>D15</f>
        <v>0</v>
      </c>
    </row>
    <row r="69" spans="1:4" x14ac:dyDescent="0.25">
      <c r="A69" s="47"/>
      <c r="B69" s="93"/>
      <c r="C69" s="93"/>
      <c r="D69" s="93"/>
    </row>
    <row r="70" spans="1:4" x14ac:dyDescent="0.25">
      <c r="A70" s="60" t="s">
        <v>187</v>
      </c>
      <c r="B70" s="17">
        <v>0</v>
      </c>
      <c r="C70" s="96">
        <f>C19</f>
        <v>0</v>
      </c>
      <c r="D70" s="96">
        <f>D19</f>
        <v>0</v>
      </c>
    </row>
    <row r="71" spans="1:4" x14ac:dyDescent="0.25">
      <c r="A71" s="47"/>
      <c r="B71" s="93"/>
      <c r="C71" s="93"/>
      <c r="D71" s="93"/>
    </row>
    <row r="72" spans="1:4" x14ac:dyDescent="0.25">
      <c r="A72" s="19" t="s">
        <v>500</v>
      </c>
      <c r="B72" s="15">
        <f>B63+B64-B68+B70</f>
        <v>0</v>
      </c>
      <c r="C72" s="15">
        <f>C63+C64-C68+C70</f>
        <v>0</v>
      </c>
      <c r="D72" s="15">
        <f>D63+D64-D68+D70</f>
        <v>0</v>
      </c>
    </row>
    <row r="73" spans="1:4" x14ac:dyDescent="0.25">
      <c r="A73" s="47"/>
      <c r="B73" s="93"/>
      <c r="C73" s="93"/>
      <c r="D73" s="93"/>
    </row>
    <row r="74" spans="1:4" x14ac:dyDescent="0.25">
      <c r="A74" s="19" t="s">
        <v>211</v>
      </c>
      <c r="B74" s="15">
        <f>B72-B64</f>
        <v>0</v>
      </c>
      <c r="C74" s="15">
        <f>C72-C64</f>
        <v>0</v>
      </c>
      <c r="D74" s="15">
        <f>D72-D64</f>
        <v>0</v>
      </c>
    </row>
    <row r="75" spans="1:4" x14ac:dyDescent="0.25">
      <c r="A75" s="57"/>
      <c r="B75" s="84"/>
      <c r="C75" s="84"/>
      <c r="D75" s="84"/>
    </row>
  </sheetData>
  <mergeCells count="1">
    <mergeCell ref="A1:D1"/>
  </mergeCells>
  <dataValidations count="1">
    <dataValidation type="decimal" allowBlank="1" showInputMessage="1" showErrorMessage="1" sqref="B63:D74 B37:D44 B29:D33 B48:D59 B8:D2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C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6"/>
  <sheetViews>
    <sheetView showGridLines="0" zoomScale="76" zoomScaleNormal="115" workbookViewId="0">
      <selection activeCell="B29" sqref="B29"/>
    </sheetView>
  </sheetViews>
  <sheetFormatPr baseColWidth="10" defaultColWidth="11" defaultRowHeight="15" x14ac:dyDescent="0.25"/>
  <cols>
    <col min="1" max="1" width="87" style="41" bestFit="1" customWidth="1"/>
    <col min="2" max="2" width="22.28515625" style="41" bestFit="1" customWidth="1"/>
    <col min="3" max="3" width="20.5703125" style="41" bestFit="1" customWidth="1"/>
    <col min="4" max="4" width="22.28515625" style="41" bestFit="1" customWidth="1"/>
    <col min="5" max="5" width="21.85546875" style="41" bestFit="1" customWidth="1"/>
    <col min="6" max="6" width="22.28515625" style="41" bestFit="1" customWidth="1"/>
    <col min="7" max="7" width="21.28515625" style="41" bestFit="1" customWidth="1"/>
    <col min="8" max="8" width="11" style="41" customWidth="1"/>
    <col min="9" max="16384" width="11" style="41"/>
  </cols>
  <sheetData>
    <row r="1" spans="1:7" ht="40.9" customHeight="1" x14ac:dyDescent="0.25">
      <c r="A1" s="208" t="s">
        <v>212</v>
      </c>
      <c r="B1" s="209"/>
      <c r="C1" s="209"/>
      <c r="D1" s="209"/>
      <c r="E1" s="209"/>
      <c r="F1" s="209"/>
      <c r="G1" s="210"/>
    </row>
    <row r="2" spans="1:7" x14ac:dyDescent="0.25">
      <c r="A2" s="113" t="str">
        <f>'Formato 1'!A2</f>
        <v>CASA DE LA CULTURA DE CORONEO, GTO.</v>
      </c>
      <c r="B2" s="114"/>
      <c r="C2" s="114"/>
      <c r="D2" s="114"/>
      <c r="E2" s="114"/>
      <c r="F2" s="114"/>
      <c r="G2" s="115"/>
    </row>
    <row r="3" spans="1:7" x14ac:dyDescent="0.25">
      <c r="A3" s="116" t="s">
        <v>213</v>
      </c>
      <c r="B3" s="117"/>
      <c r="C3" s="117"/>
      <c r="D3" s="117"/>
      <c r="E3" s="117"/>
      <c r="F3" s="117"/>
      <c r="G3" s="118"/>
    </row>
    <row r="4" spans="1:7" x14ac:dyDescent="0.25">
      <c r="A4" s="116" t="str">
        <f>'Formato 3'!A4</f>
        <v>DEL 1 DE ENERO DEL 2024 AL 31 DE DICIEMBRE DEL 2024</v>
      </c>
      <c r="B4" s="117"/>
      <c r="C4" s="117"/>
      <c r="D4" s="117"/>
      <c r="E4" s="117"/>
      <c r="F4" s="117"/>
      <c r="G4" s="118"/>
    </row>
    <row r="5" spans="1:7" x14ac:dyDescent="0.25">
      <c r="A5" s="119" t="s">
        <v>2</v>
      </c>
      <c r="B5" s="120"/>
      <c r="C5" s="120"/>
      <c r="D5" s="120"/>
      <c r="E5" s="120"/>
      <c r="F5" s="120"/>
      <c r="G5" s="121"/>
    </row>
    <row r="6" spans="1:7" ht="41.45" customHeight="1" x14ac:dyDescent="0.25">
      <c r="A6" s="211" t="s">
        <v>214</v>
      </c>
      <c r="B6" s="213" t="s">
        <v>215</v>
      </c>
      <c r="C6" s="213"/>
      <c r="D6" s="213"/>
      <c r="E6" s="213"/>
      <c r="F6" s="213"/>
      <c r="G6" s="213" t="s">
        <v>216</v>
      </c>
    </row>
    <row r="7" spans="1:7" ht="30" x14ac:dyDescent="0.25">
      <c r="A7" s="212"/>
      <c r="B7" s="26" t="s">
        <v>217</v>
      </c>
      <c r="C7" s="7" t="s">
        <v>218</v>
      </c>
      <c r="D7" s="26" t="s">
        <v>219</v>
      </c>
      <c r="E7" s="26" t="s">
        <v>176</v>
      </c>
      <c r="F7" s="26" t="s">
        <v>220</v>
      </c>
      <c r="G7" s="213"/>
    </row>
    <row r="8" spans="1:7" x14ac:dyDescent="0.25">
      <c r="A8" s="27" t="s">
        <v>221</v>
      </c>
      <c r="B8" s="93"/>
      <c r="C8" s="93"/>
      <c r="D8" s="93"/>
      <c r="E8" s="93"/>
      <c r="F8" s="93"/>
      <c r="G8" s="93"/>
    </row>
    <row r="9" spans="1:7" x14ac:dyDescent="0.25">
      <c r="A9" s="60" t="s">
        <v>222</v>
      </c>
      <c r="B9" s="160">
        <v>0</v>
      </c>
      <c r="C9" s="49">
        <v>0</v>
      </c>
      <c r="D9" s="49">
        <v>0</v>
      </c>
      <c r="E9" s="49">
        <v>0</v>
      </c>
      <c r="F9" s="49">
        <v>0</v>
      </c>
      <c r="G9" s="49">
        <f>F9-B9</f>
        <v>0</v>
      </c>
    </row>
    <row r="10" spans="1:7" x14ac:dyDescent="0.25">
      <c r="A10" s="60" t="s">
        <v>223</v>
      </c>
      <c r="B10" s="160">
        <v>0</v>
      </c>
      <c r="C10" s="49">
        <v>0</v>
      </c>
      <c r="D10" s="49">
        <v>0</v>
      </c>
      <c r="E10" s="49">
        <v>0</v>
      </c>
      <c r="F10" s="49">
        <v>0</v>
      </c>
      <c r="G10" s="49">
        <f>F10-B10</f>
        <v>0</v>
      </c>
    </row>
    <row r="11" spans="1:7" x14ac:dyDescent="0.25">
      <c r="A11" s="60" t="s">
        <v>224</v>
      </c>
      <c r="B11" s="160">
        <v>0</v>
      </c>
      <c r="C11" s="49">
        <v>0</v>
      </c>
      <c r="D11" s="49">
        <v>0</v>
      </c>
      <c r="E11" s="49">
        <v>0</v>
      </c>
      <c r="F11" s="49">
        <v>0</v>
      </c>
      <c r="G11" s="49">
        <f t="shared" ref="G11:G14" si="0">F11-B11</f>
        <v>0</v>
      </c>
    </row>
    <row r="12" spans="1:7" x14ac:dyDescent="0.25">
      <c r="A12" s="60" t="s">
        <v>225</v>
      </c>
      <c r="B12" s="160">
        <v>0</v>
      </c>
      <c r="C12" s="49">
        <v>0</v>
      </c>
      <c r="D12" s="49">
        <v>0</v>
      </c>
      <c r="E12" s="49">
        <v>0</v>
      </c>
      <c r="F12" s="49">
        <v>0</v>
      </c>
      <c r="G12" s="49">
        <f t="shared" si="0"/>
        <v>0</v>
      </c>
    </row>
    <row r="13" spans="1:7" x14ac:dyDescent="0.25">
      <c r="A13" s="60" t="s">
        <v>226</v>
      </c>
      <c r="B13" s="160">
        <v>0</v>
      </c>
      <c r="C13" s="49">
        <v>0</v>
      </c>
      <c r="D13" s="49">
        <v>0</v>
      </c>
      <c r="E13" s="49">
        <v>0</v>
      </c>
      <c r="F13" s="49">
        <v>0</v>
      </c>
      <c r="G13" s="49">
        <f t="shared" si="0"/>
        <v>0</v>
      </c>
    </row>
    <row r="14" spans="1:7" x14ac:dyDescent="0.25">
      <c r="A14" s="60" t="s">
        <v>227</v>
      </c>
      <c r="B14" s="160">
        <v>0</v>
      </c>
      <c r="C14" s="49">
        <v>0</v>
      </c>
      <c r="D14" s="49">
        <v>0</v>
      </c>
      <c r="E14" s="49">
        <v>0</v>
      </c>
      <c r="F14" s="49">
        <v>0</v>
      </c>
      <c r="G14" s="49">
        <f t="shared" si="0"/>
        <v>0</v>
      </c>
    </row>
    <row r="15" spans="1:7" x14ac:dyDescent="0.25">
      <c r="A15" s="60" t="s">
        <v>228</v>
      </c>
      <c r="B15" s="160">
        <v>32519.26</v>
      </c>
      <c r="C15" s="49">
        <v>17480.740000000002</v>
      </c>
      <c r="D15" s="49">
        <v>50000</v>
      </c>
      <c r="E15" s="49">
        <v>2416</v>
      </c>
      <c r="F15" s="49">
        <v>2416</v>
      </c>
      <c r="G15" s="49">
        <f>F15-D15</f>
        <v>-47584</v>
      </c>
    </row>
    <row r="16" spans="1:7" x14ac:dyDescent="0.25">
      <c r="A16" s="94" t="s">
        <v>229</v>
      </c>
      <c r="B16" s="49">
        <f t="shared" ref="B16:G16" si="1">SUM(B17:B27)</f>
        <v>0</v>
      </c>
      <c r="C16" s="49">
        <f t="shared" si="1"/>
        <v>0</v>
      </c>
      <c r="D16" s="49">
        <f t="shared" si="1"/>
        <v>0</v>
      </c>
      <c r="E16" s="49">
        <f t="shared" si="1"/>
        <v>0</v>
      </c>
      <c r="F16" s="49">
        <f t="shared" si="1"/>
        <v>0</v>
      </c>
      <c r="G16" s="49">
        <f t="shared" si="1"/>
        <v>0</v>
      </c>
    </row>
    <row r="17" spans="1:7" x14ac:dyDescent="0.25">
      <c r="A17" s="79" t="s">
        <v>230</v>
      </c>
      <c r="B17" s="162">
        <v>0</v>
      </c>
      <c r="C17" s="49">
        <v>0</v>
      </c>
      <c r="D17" s="49">
        <v>0</v>
      </c>
      <c r="E17" s="49">
        <v>0</v>
      </c>
      <c r="F17" s="49">
        <v>0</v>
      </c>
      <c r="G17" s="49">
        <f>F17-B17</f>
        <v>0</v>
      </c>
    </row>
    <row r="18" spans="1:7" x14ac:dyDescent="0.25">
      <c r="A18" s="79" t="s">
        <v>231</v>
      </c>
      <c r="B18" s="162">
        <v>0</v>
      </c>
      <c r="C18" s="49">
        <v>0</v>
      </c>
      <c r="D18" s="49">
        <v>0</v>
      </c>
      <c r="E18" s="49">
        <v>0</v>
      </c>
      <c r="F18" s="49">
        <v>0</v>
      </c>
      <c r="G18" s="49">
        <f t="shared" ref="G18:G27" si="2">F18-B18</f>
        <v>0</v>
      </c>
    </row>
    <row r="19" spans="1:7" x14ac:dyDescent="0.25">
      <c r="A19" s="79" t="s">
        <v>232</v>
      </c>
      <c r="B19" s="162">
        <v>0</v>
      </c>
      <c r="C19" s="49">
        <v>0</v>
      </c>
      <c r="D19" s="49">
        <v>0</v>
      </c>
      <c r="E19" s="49">
        <v>0</v>
      </c>
      <c r="F19" s="49">
        <v>0</v>
      </c>
      <c r="G19" s="49">
        <f t="shared" si="2"/>
        <v>0</v>
      </c>
    </row>
    <row r="20" spans="1:7" x14ac:dyDescent="0.25">
      <c r="A20" s="79" t="s">
        <v>233</v>
      </c>
      <c r="B20" s="162">
        <v>0</v>
      </c>
      <c r="C20" s="49">
        <v>0</v>
      </c>
      <c r="D20" s="49">
        <v>0</v>
      </c>
      <c r="E20" s="49">
        <v>0</v>
      </c>
      <c r="F20" s="49">
        <v>0</v>
      </c>
      <c r="G20" s="49">
        <f t="shared" si="2"/>
        <v>0</v>
      </c>
    </row>
    <row r="21" spans="1:7" x14ac:dyDescent="0.25">
      <c r="A21" s="79" t="s">
        <v>234</v>
      </c>
      <c r="B21" s="162">
        <v>0</v>
      </c>
      <c r="C21" s="49">
        <v>0</v>
      </c>
      <c r="D21" s="49">
        <v>0</v>
      </c>
      <c r="E21" s="49">
        <v>0</v>
      </c>
      <c r="F21" s="49">
        <v>0</v>
      </c>
      <c r="G21" s="49">
        <f t="shared" si="2"/>
        <v>0</v>
      </c>
    </row>
    <row r="22" spans="1:7" x14ac:dyDescent="0.25">
      <c r="A22" s="79" t="s">
        <v>235</v>
      </c>
      <c r="B22" s="162">
        <v>0</v>
      </c>
      <c r="C22" s="49">
        <v>0</v>
      </c>
      <c r="D22" s="49">
        <v>0</v>
      </c>
      <c r="E22" s="49">
        <v>0</v>
      </c>
      <c r="F22" s="49">
        <v>0</v>
      </c>
      <c r="G22" s="49">
        <f t="shared" si="2"/>
        <v>0</v>
      </c>
    </row>
    <row r="23" spans="1:7" x14ac:dyDescent="0.25">
      <c r="A23" s="79" t="s">
        <v>236</v>
      </c>
      <c r="B23" s="161">
        <v>0</v>
      </c>
      <c r="C23" s="49">
        <v>0</v>
      </c>
      <c r="D23" s="49">
        <v>0</v>
      </c>
      <c r="E23" s="49">
        <v>0</v>
      </c>
      <c r="F23" s="49">
        <v>0</v>
      </c>
      <c r="G23" s="49">
        <f t="shared" si="2"/>
        <v>0</v>
      </c>
    </row>
    <row r="24" spans="1:7" x14ac:dyDescent="0.25">
      <c r="A24" s="79" t="s">
        <v>237</v>
      </c>
      <c r="B24" s="162">
        <v>0</v>
      </c>
      <c r="C24" s="49">
        <v>0</v>
      </c>
      <c r="D24" s="49">
        <v>0</v>
      </c>
      <c r="E24" s="49">
        <v>0</v>
      </c>
      <c r="F24" s="49">
        <v>0</v>
      </c>
      <c r="G24" s="49">
        <f t="shared" si="2"/>
        <v>0</v>
      </c>
    </row>
    <row r="25" spans="1:7" x14ac:dyDescent="0.25">
      <c r="A25" s="79" t="s">
        <v>238</v>
      </c>
      <c r="B25" s="162">
        <v>0</v>
      </c>
      <c r="C25" s="49">
        <v>0</v>
      </c>
      <c r="D25" s="49">
        <v>0</v>
      </c>
      <c r="E25" s="49">
        <v>0</v>
      </c>
      <c r="F25" s="49">
        <v>0</v>
      </c>
      <c r="G25" s="49">
        <f t="shared" si="2"/>
        <v>0</v>
      </c>
    </row>
    <row r="26" spans="1:7" x14ac:dyDescent="0.25">
      <c r="A26" s="79" t="s">
        <v>239</v>
      </c>
      <c r="B26" s="162">
        <v>0</v>
      </c>
      <c r="C26" s="49">
        <v>0</v>
      </c>
      <c r="D26" s="49">
        <v>0</v>
      </c>
      <c r="E26" s="49">
        <v>0</v>
      </c>
      <c r="F26" s="49">
        <v>0</v>
      </c>
      <c r="G26" s="49">
        <f t="shared" si="2"/>
        <v>0</v>
      </c>
    </row>
    <row r="27" spans="1:7" x14ac:dyDescent="0.25">
      <c r="A27" s="79" t="s">
        <v>240</v>
      </c>
      <c r="B27" s="162">
        <v>0</v>
      </c>
      <c r="C27" s="49">
        <v>0</v>
      </c>
      <c r="D27" s="49">
        <v>0</v>
      </c>
      <c r="E27" s="49">
        <v>0</v>
      </c>
      <c r="F27" s="49">
        <v>0</v>
      </c>
      <c r="G27" s="49">
        <f t="shared" si="2"/>
        <v>0</v>
      </c>
    </row>
    <row r="28" spans="1:7" x14ac:dyDescent="0.25">
      <c r="A28" s="60" t="s">
        <v>241</v>
      </c>
      <c r="B28" s="49">
        <f t="shared" ref="B28:G28" si="3">SUM(B29:B33)</f>
        <v>0</v>
      </c>
      <c r="C28" s="49">
        <f t="shared" si="3"/>
        <v>0</v>
      </c>
      <c r="D28" s="49">
        <f t="shared" si="3"/>
        <v>0</v>
      </c>
      <c r="E28" s="49">
        <f t="shared" si="3"/>
        <v>0</v>
      </c>
      <c r="F28" s="49">
        <f t="shared" si="3"/>
        <v>0</v>
      </c>
      <c r="G28" s="49">
        <f t="shared" si="3"/>
        <v>0</v>
      </c>
    </row>
    <row r="29" spans="1:7" x14ac:dyDescent="0.25">
      <c r="A29" s="79" t="s">
        <v>242</v>
      </c>
      <c r="B29" s="163">
        <v>0</v>
      </c>
      <c r="C29" s="49">
        <v>0</v>
      </c>
      <c r="D29" s="49">
        <v>0</v>
      </c>
      <c r="E29" s="49">
        <v>0</v>
      </c>
      <c r="F29" s="49">
        <v>0</v>
      </c>
      <c r="G29" s="49">
        <f>F29-B29</f>
        <v>0</v>
      </c>
    </row>
    <row r="30" spans="1:7" x14ac:dyDescent="0.25">
      <c r="A30" s="79" t="s">
        <v>243</v>
      </c>
      <c r="B30" s="163">
        <v>0</v>
      </c>
      <c r="C30" s="49">
        <v>0</v>
      </c>
      <c r="D30" s="49">
        <v>0</v>
      </c>
      <c r="E30" s="49">
        <v>0</v>
      </c>
      <c r="F30" s="49">
        <v>0</v>
      </c>
      <c r="G30" s="49">
        <f t="shared" ref="G30:G33" si="4">F30-B30</f>
        <v>0</v>
      </c>
    </row>
    <row r="31" spans="1:7" x14ac:dyDescent="0.25">
      <c r="A31" s="79" t="s">
        <v>244</v>
      </c>
      <c r="B31" s="163">
        <v>0</v>
      </c>
      <c r="C31" s="49">
        <v>0</v>
      </c>
      <c r="D31" s="49">
        <v>0</v>
      </c>
      <c r="E31" s="49">
        <v>0</v>
      </c>
      <c r="F31" s="49">
        <v>0</v>
      </c>
      <c r="G31" s="49">
        <f t="shared" si="4"/>
        <v>0</v>
      </c>
    </row>
    <row r="32" spans="1:7" x14ac:dyDescent="0.25">
      <c r="A32" s="79" t="s">
        <v>245</v>
      </c>
      <c r="B32" s="163">
        <v>0</v>
      </c>
      <c r="C32" s="49">
        <v>0</v>
      </c>
      <c r="D32" s="49">
        <v>0</v>
      </c>
      <c r="E32" s="49">
        <v>0</v>
      </c>
      <c r="F32" s="49">
        <v>0</v>
      </c>
      <c r="G32" s="49">
        <f t="shared" si="4"/>
        <v>0</v>
      </c>
    </row>
    <row r="33" spans="1:7" ht="14.45" customHeight="1" x14ac:dyDescent="0.25">
      <c r="A33" s="79" t="s">
        <v>246</v>
      </c>
      <c r="B33" s="163">
        <v>0</v>
      </c>
      <c r="C33" s="49">
        <v>0</v>
      </c>
      <c r="D33" s="49">
        <v>0</v>
      </c>
      <c r="E33" s="49">
        <v>0</v>
      </c>
      <c r="F33" s="49">
        <v>0</v>
      </c>
      <c r="G33" s="49">
        <f t="shared" si="4"/>
        <v>0</v>
      </c>
    </row>
    <row r="34" spans="1:7" ht="14.45" customHeight="1" x14ac:dyDescent="0.25">
      <c r="A34" s="60" t="s">
        <v>247</v>
      </c>
      <c r="B34" s="163">
        <v>2172988.84</v>
      </c>
      <c r="C34" s="49">
        <v>319000</v>
      </c>
      <c r="D34" s="49">
        <f>B34+C34</f>
        <v>2491988.84</v>
      </c>
      <c r="E34" s="49">
        <v>2491988.84</v>
      </c>
      <c r="F34" s="49">
        <v>2491988.84</v>
      </c>
      <c r="G34" s="49">
        <f>F34-D34</f>
        <v>0</v>
      </c>
    </row>
    <row r="35" spans="1:7" ht="14.45" customHeight="1" x14ac:dyDescent="0.25">
      <c r="A35" s="60" t="s">
        <v>248</v>
      </c>
      <c r="B35" s="202">
        <v>235362.32</v>
      </c>
      <c r="C35" s="49">
        <v>-211282.32</v>
      </c>
      <c r="D35" s="49">
        <f>B35+C35</f>
        <v>24080</v>
      </c>
      <c r="E35" s="49">
        <v>24080</v>
      </c>
      <c r="F35" s="49">
        <v>24080</v>
      </c>
      <c r="G35" s="49">
        <f>F35-D35</f>
        <v>0</v>
      </c>
    </row>
    <row r="36" spans="1:7" ht="14.45" customHeight="1" x14ac:dyDescent="0.25">
      <c r="A36" s="79" t="s">
        <v>249</v>
      </c>
      <c r="B36" s="163">
        <v>0</v>
      </c>
      <c r="C36" s="49">
        <v>0</v>
      </c>
      <c r="D36" s="49">
        <v>0</v>
      </c>
      <c r="E36" s="49">
        <v>0</v>
      </c>
      <c r="F36" s="49">
        <v>0</v>
      </c>
      <c r="G36" s="49">
        <f>F36-B36</f>
        <v>0</v>
      </c>
    </row>
    <row r="37" spans="1:7" ht="14.45" customHeight="1" x14ac:dyDescent="0.25">
      <c r="A37" s="60" t="s">
        <v>250</v>
      </c>
      <c r="B37" s="49">
        <f>SUM(B38:B39)</f>
        <v>0</v>
      </c>
      <c r="C37" s="49">
        <f t="shared" ref="C37:G37" si="5">C38+C39</f>
        <v>0</v>
      </c>
      <c r="D37" s="49">
        <f t="shared" si="5"/>
        <v>0</v>
      </c>
      <c r="E37" s="49">
        <f t="shared" si="5"/>
        <v>0</v>
      </c>
      <c r="F37" s="49">
        <f t="shared" si="5"/>
        <v>0</v>
      </c>
      <c r="G37" s="49">
        <f t="shared" si="5"/>
        <v>0</v>
      </c>
    </row>
    <row r="38" spans="1:7" x14ac:dyDescent="0.25">
      <c r="A38" s="79" t="s">
        <v>251</v>
      </c>
      <c r="B38" s="164">
        <v>0</v>
      </c>
      <c r="C38" s="49">
        <v>0</v>
      </c>
      <c r="D38" s="49">
        <v>0</v>
      </c>
      <c r="E38" s="49">
        <v>0</v>
      </c>
      <c r="F38" s="49">
        <v>0</v>
      </c>
      <c r="G38" s="49">
        <f>F38-B38</f>
        <v>0</v>
      </c>
    </row>
    <row r="39" spans="1:7" x14ac:dyDescent="0.25">
      <c r="A39" s="79" t="s">
        <v>252</v>
      </c>
      <c r="B39" s="164">
        <v>0</v>
      </c>
      <c r="C39" s="49">
        <v>0</v>
      </c>
      <c r="D39" s="49">
        <v>0</v>
      </c>
      <c r="E39" s="49">
        <v>0</v>
      </c>
      <c r="F39" s="49">
        <v>0</v>
      </c>
      <c r="G39" s="49">
        <f>F39-B39</f>
        <v>0</v>
      </c>
    </row>
    <row r="40" spans="1:7" x14ac:dyDescent="0.25">
      <c r="A40" s="47"/>
      <c r="B40" s="49"/>
      <c r="C40" s="49"/>
      <c r="D40" s="49"/>
      <c r="E40" s="49"/>
      <c r="F40" s="49"/>
      <c r="G40" s="49"/>
    </row>
    <row r="41" spans="1:7" x14ac:dyDescent="0.25">
      <c r="A41" s="3" t="s">
        <v>253</v>
      </c>
      <c r="B41" s="4">
        <f t="shared" ref="B41:G41" si="6">SUM(B9,B10,B11,B12,B13,B14,B15,B16,B28,B34,B35,B37)</f>
        <v>2440870.4199999995</v>
      </c>
      <c r="C41" s="4">
        <f t="shared" si="6"/>
        <v>125198.41999999998</v>
      </c>
      <c r="D41" s="4">
        <f t="shared" si="6"/>
        <v>2566068.84</v>
      </c>
      <c r="E41" s="4">
        <f t="shared" si="6"/>
        <v>2518484.84</v>
      </c>
      <c r="F41" s="4">
        <f t="shared" si="6"/>
        <v>2518484.84</v>
      </c>
      <c r="G41" s="4">
        <f t="shared" si="6"/>
        <v>-47584</v>
      </c>
    </row>
    <row r="42" spans="1:7" x14ac:dyDescent="0.25">
      <c r="A42" s="3" t="s">
        <v>254</v>
      </c>
      <c r="B42" s="95"/>
      <c r="C42" s="95"/>
      <c r="D42" s="95"/>
      <c r="E42" s="95"/>
      <c r="F42" s="95"/>
      <c r="G42" s="4">
        <f>IF(G41&gt;0,G41,0)</f>
        <v>0</v>
      </c>
    </row>
    <row r="43" spans="1:7" x14ac:dyDescent="0.25">
      <c r="A43" s="47"/>
      <c r="B43" s="51"/>
      <c r="C43" s="51"/>
      <c r="D43" s="51"/>
      <c r="E43" s="51"/>
      <c r="F43" s="51"/>
      <c r="G43" s="51"/>
    </row>
    <row r="44" spans="1:7" x14ac:dyDescent="0.25">
      <c r="A44" s="3" t="s">
        <v>255</v>
      </c>
      <c r="B44" s="51"/>
      <c r="C44" s="51"/>
      <c r="D44" s="51"/>
      <c r="E44" s="51"/>
      <c r="F44" s="51"/>
      <c r="G44" s="51"/>
    </row>
    <row r="45" spans="1:7" x14ac:dyDescent="0.25">
      <c r="A45" s="60" t="s">
        <v>256</v>
      </c>
      <c r="B45" s="49">
        <f t="shared" ref="B45:G45" si="7">SUM(B46:B53)</f>
        <v>0</v>
      </c>
      <c r="C45" s="49">
        <f t="shared" si="7"/>
        <v>0</v>
      </c>
      <c r="D45" s="49">
        <f t="shared" si="7"/>
        <v>0</v>
      </c>
      <c r="E45" s="49">
        <f t="shared" si="7"/>
        <v>0</v>
      </c>
      <c r="F45" s="49">
        <f t="shared" si="7"/>
        <v>0</v>
      </c>
      <c r="G45" s="49">
        <f t="shared" si="7"/>
        <v>0</v>
      </c>
    </row>
    <row r="46" spans="1:7" x14ac:dyDescent="0.25">
      <c r="A46" s="82" t="s">
        <v>257</v>
      </c>
      <c r="B46" s="165">
        <v>0</v>
      </c>
      <c r="C46" s="49">
        <v>0</v>
      </c>
      <c r="D46" s="49">
        <v>0</v>
      </c>
      <c r="E46" s="49">
        <v>0</v>
      </c>
      <c r="F46" s="49">
        <v>0</v>
      </c>
      <c r="G46" s="49">
        <f>F46-B46</f>
        <v>0</v>
      </c>
    </row>
    <row r="47" spans="1:7" x14ac:dyDescent="0.25">
      <c r="A47" s="82" t="s">
        <v>258</v>
      </c>
      <c r="B47" s="165">
        <v>0</v>
      </c>
      <c r="C47" s="49">
        <v>0</v>
      </c>
      <c r="D47" s="49">
        <v>0</v>
      </c>
      <c r="E47" s="49">
        <v>0</v>
      </c>
      <c r="F47" s="49">
        <v>0</v>
      </c>
      <c r="G47" s="49">
        <f t="shared" ref="G47:G52" si="8">F47-B47</f>
        <v>0</v>
      </c>
    </row>
    <row r="48" spans="1:7" x14ac:dyDescent="0.25">
      <c r="A48" s="82" t="s">
        <v>259</v>
      </c>
      <c r="B48" s="165">
        <v>0</v>
      </c>
      <c r="C48" s="49">
        <v>0</v>
      </c>
      <c r="D48" s="49">
        <v>0</v>
      </c>
      <c r="E48" s="49">
        <v>0</v>
      </c>
      <c r="F48" s="49">
        <v>0</v>
      </c>
      <c r="G48" s="49">
        <f t="shared" si="8"/>
        <v>0</v>
      </c>
    </row>
    <row r="49" spans="1:7" ht="30" x14ac:dyDescent="0.25">
      <c r="A49" s="82" t="s">
        <v>260</v>
      </c>
      <c r="B49" s="166">
        <v>0</v>
      </c>
      <c r="C49" s="49">
        <v>0</v>
      </c>
      <c r="D49" s="49">
        <v>0</v>
      </c>
      <c r="E49" s="49">
        <v>0</v>
      </c>
      <c r="F49" s="49">
        <v>0</v>
      </c>
      <c r="G49" s="49">
        <f t="shared" si="8"/>
        <v>0</v>
      </c>
    </row>
    <row r="50" spans="1:7" x14ac:dyDescent="0.25">
      <c r="A50" s="82" t="s">
        <v>261</v>
      </c>
      <c r="B50" s="166">
        <v>0</v>
      </c>
      <c r="C50" s="49">
        <v>0</v>
      </c>
      <c r="D50" s="49">
        <v>0</v>
      </c>
      <c r="E50" s="49">
        <v>0</v>
      </c>
      <c r="F50" s="49">
        <v>0</v>
      </c>
      <c r="G50" s="49">
        <f t="shared" si="8"/>
        <v>0</v>
      </c>
    </row>
    <row r="51" spans="1:7" x14ac:dyDescent="0.25">
      <c r="A51" s="82" t="s">
        <v>262</v>
      </c>
      <c r="B51" s="166">
        <v>0</v>
      </c>
      <c r="C51" s="49">
        <v>0</v>
      </c>
      <c r="D51" s="49">
        <v>0</v>
      </c>
      <c r="E51" s="49">
        <v>0</v>
      </c>
      <c r="F51" s="49">
        <v>0</v>
      </c>
      <c r="G51" s="49">
        <f t="shared" si="8"/>
        <v>0</v>
      </c>
    </row>
    <row r="52" spans="1:7" ht="30" x14ac:dyDescent="0.25">
      <c r="A52" s="83" t="s">
        <v>263</v>
      </c>
      <c r="B52" s="166">
        <v>0</v>
      </c>
      <c r="C52" s="49">
        <v>0</v>
      </c>
      <c r="D52" s="49">
        <v>0</v>
      </c>
      <c r="E52" s="49">
        <v>0</v>
      </c>
      <c r="F52" s="49">
        <v>0</v>
      </c>
      <c r="G52" s="49">
        <f t="shared" si="8"/>
        <v>0</v>
      </c>
    </row>
    <row r="53" spans="1:7" x14ac:dyDescent="0.25">
      <c r="A53" s="79" t="s">
        <v>264</v>
      </c>
      <c r="B53" s="166">
        <v>0</v>
      </c>
      <c r="C53" s="49">
        <v>0</v>
      </c>
      <c r="D53" s="49">
        <v>0</v>
      </c>
      <c r="E53" s="49">
        <v>0</v>
      </c>
      <c r="F53" s="49">
        <v>0</v>
      </c>
      <c r="G53" s="49">
        <f>F53-B53</f>
        <v>0</v>
      </c>
    </row>
    <row r="54" spans="1:7" x14ac:dyDescent="0.25">
      <c r="A54" s="60" t="s">
        <v>265</v>
      </c>
      <c r="B54" s="49">
        <f t="shared" ref="B54:G54" si="9">SUM(B55:B58)</f>
        <v>0</v>
      </c>
      <c r="C54" s="49">
        <f t="shared" si="9"/>
        <v>0</v>
      </c>
      <c r="D54" s="49">
        <f t="shared" si="9"/>
        <v>0</v>
      </c>
      <c r="E54" s="49">
        <f t="shared" si="9"/>
        <v>0</v>
      </c>
      <c r="F54" s="49">
        <f t="shared" si="9"/>
        <v>0</v>
      </c>
      <c r="G54" s="49">
        <f t="shared" si="9"/>
        <v>0</v>
      </c>
    </row>
    <row r="55" spans="1:7" x14ac:dyDescent="0.25">
      <c r="A55" s="83" t="s">
        <v>266</v>
      </c>
      <c r="B55" s="167">
        <v>0</v>
      </c>
      <c r="C55" s="49">
        <v>0</v>
      </c>
      <c r="D55" s="49">
        <v>0</v>
      </c>
      <c r="E55" s="49">
        <v>0</v>
      </c>
      <c r="F55" s="49">
        <v>0</v>
      </c>
      <c r="G55" s="49">
        <f>F55-B55</f>
        <v>0</v>
      </c>
    </row>
    <row r="56" spans="1:7" x14ac:dyDescent="0.25">
      <c r="A56" s="82" t="s">
        <v>267</v>
      </c>
      <c r="B56" s="167">
        <v>0</v>
      </c>
      <c r="C56" s="49">
        <v>0</v>
      </c>
      <c r="D56" s="49">
        <v>0</v>
      </c>
      <c r="E56" s="49">
        <v>0</v>
      </c>
      <c r="F56" s="49">
        <v>0</v>
      </c>
      <c r="G56" s="49">
        <f t="shared" ref="G56:G58" si="10">F56-B56</f>
        <v>0</v>
      </c>
    </row>
    <row r="57" spans="1:7" x14ac:dyDescent="0.25">
      <c r="A57" s="82" t="s">
        <v>268</v>
      </c>
      <c r="B57" s="167">
        <v>0</v>
      </c>
      <c r="C57" s="49">
        <v>0</v>
      </c>
      <c r="D57" s="49">
        <v>0</v>
      </c>
      <c r="E57" s="49">
        <v>0</v>
      </c>
      <c r="F57" s="49">
        <v>0</v>
      </c>
      <c r="G57" s="49">
        <f t="shared" si="10"/>
        <v>0</v>
      </c>
    </row>
    <row r="58" spans="1:7" x14ac:dyDescent="0.25">
      <c r="A58" s="83" t="s">
        <v>269</v>
      </c>
      <c r="B58" s="167">
        <v>0</v>
      </c>
      <c r="C58" s="49">
        <v>0</v>
      </c>
      <c r="D58" s="49">
        <v>0</v>
      </c>
      <c r="E58" s="49">
        <v>0</v>
      </c>
      <c r="F58" s="49">
        <v>0</v>
      </c>
      <c r="G58" s="49">
        <f t="shared" si="10"/>
        <v>0</v>
      </c>
    </row>
    <row r="59" spans="1:7" x14ac:dyDescent="0.25">
      <c r="A59" s="60" t="s">
        <v>270</v>
      </c>
      <c r="B59" s="49">
        <f t="shared" ref="B59:G59" si="11">SUM(B60:B61)</f>
        <v>0</v>
      </c>
      <c r="C59" s="49">
        <f t="shared" si="11"/>
        <v>0</v>
      </c>
      <c r="D59" s="49">
        <f t="shared" si="11"/>
        <v>0</v>
      </c>
      <c r="E59" s="49">
        <f t="shared" si="11"/>
        <v>0</v>
      </c>
      <c r="F59" s="49">
        <f t="shared" si="11"/>
        <v>0</v>
      </c>
      <c r="G59" s="49">
        <f t="shared" si="11"/>
        <v>0</v>
      </c>
    </row>
    <row r="60" spans="1:7" x14ac:dyDescent="0.25">
      <c r="A60" s="82" t="s">
        <v>271</v>
      </c>
      <c r="B60" s="168">
        <v>0</v>
      </c>
      <c r="C60" s="49">
        <v>0</v>
      </c>
      <c r="D60" s="49">
        <v>0</v>
      </c>
      <c r="E60" s="49">
        <v>0</v>
      </c>
      <c r="F60" s="49">
        <v>0</v>
      </c>
      <c r="G60" s="49">
        <f>F60-B60</f>
        <v>0</v>
      </c>
    </row>
    <row r="61" spans="1:7" x14ac:dyDescent="0.25">
      <c r="A61" s="82" t="s">
        <v>272</v>
      </c>
      <c r="B61" s="168">
        <v>0</v>
      </c>
      <c r="C61" s="49">
        <v>0</v>
      </c>
      <c r="D61" s="49">
        <v>0</v>
      </c>
      <c r="E61" s="49">
        <v>0</v>
      </c>
      <c r="F61" s="49">
        <v>0</v>
      </c>
      <c r="G61" s="49">
        <f t="shared" ref="G61:G63" si="12">F61-B61</f>
        <v>0</v>
      </c>
    </row>
    <row r="62" spans="1:7" x14ac:dyDescent="0.25">
      <c r="A62" s="60" t="s">
        <v>273</v>
      </c>
      <c r="B62" s="168">
        <v>0</v>
      </c>
      <c r="C62" s="49">
        <v>0</v>
      </c>
      <c r="D62" s="49">
        <v>0</v>
      </c>
      <c r="E62" s="49">
        <v>0</v>
      </c>
      <c r="F62" s="49">
        <v>0</v>
      </c>
      <c r="G62" s="49">
        <f t="shared" si="12"/>
        <v>0</v>
      </c>
    </row>
    <row r="63" spans="1:7" x14ac:dyDescent="0.25">
      <c r="A63" s="60" t="s">
        <v>274</v>
      </c>
      <c r="B63" s="168">
        <v>0</v>
      </c>
      <c r="C63" s="49">
        <v>0</v>
      </c>
      <c r="D63" s="49">
        <v>0</v>
      </c>
      <c r="E63" s="49">
        <v>0</v>
      </c>
      <c r="F63" s="49">
        <v>0</v>
      </c>
      <c r="G63" s="49">
        <f t="shared" si="12"/>
        <v>0</v>
      </c>
    </row>
    <row r="64" spans="1:7" x14ac:dyDescent="0.25">
      <c r="A64" s="47"/>
      <c r="B64" s="51"/>
      <c r="C64" s="51"/>
      <c r="D64" s="51"/>
      <c r="E64" s="51"/>
      <c r="F64" s="51"/>
      <c r="G64" s="51"/>
    </row>
    <row r="65" spans="1:7" x14ac:dyDescent="0.25">
      <c r="A65" s="3" t="s">
        <v>275</v>
      </c>
      <c r="B65" s="4">
        <f t="shared" ref="B65:G65" si="13">B45+B54+B59+B62+B63</f>
        <v>0</v>
      </c>
      <c r="C65" s="4">
        <f t="shared" si="13"/>
        <v>0</v>
      </c>
      <c r="D65" s="4">
        <f t="shared" si="13"/>
        <v>0</v>
      </c>
      <c r="E65" s="4">
        <f t="shared" si="13"/>
        <v>0</v>
      </c>
      <c r="F65" s="4">
        <f t="shared" si="13"/>
        <v>0</v>
      </c>
      <c r="G65" s="4">
        <f t="shared" si="13"/>
        <v>0</v>
      </c>
    </row>
    <row r="66" spans="1:7" x14ac:dyDescent="0.25">
      <c r="A66" s="47"/>
      <c r="B66" s="51"/>
      <c r="C66" s="51"/>
      <c r="D66" s="51"/>
      <c r="E66" s="51"/>
      <c r="F66" s="51"/>
      <c r="G66" s="51"/>
    </row>
    <row r="67" spans="1:7" x14ac:dyDescent="0.25">
      <c r="A67" s="3" t="s">
        <v>276</v>
      </c>
      <c r="B67" s="4">
        <v>0</v>
      </c>
      <c r="C67" s="4">
        <v>0</v>
      </c>
      <c r="D67" s="4">
        <v>0</v>
      </c>
      <c r="E67" s="4">
        <v>0</v>
      </c>
      <c r="F67" s="4">
        <v>0</v>
      </c>
      <c r="G67" s="4">
        <f t="shared" ref="G67" si="14">G68</f>
        <v>0</v>
      </c>
    </row>
    <row r="68" spans="1:7" x14ac:dyDescent="0.25">
      <c r="A68" s="60" t="s">
        <v>277</v>
      </c>
      <c r="B68" s="169">
        <v>0</v>
      </c>
      <c r="C68" s="49">
        <v>0</v>
      </c>
      <c r="D68" s="49">
        <v>0</v>
      </c>
      <c r="E68" s="49">
        <v>0</v>
      </c>
      <c r="F68" s="49">
        <v>0</v>
      </c>
      <c r="G68" s="49">
        <f>F68-B68</f>
        <v>0</v>
      </c>
    </row>
    <row r="69" spans="1:7" x14ac:dyDescent="0.25">
      <c r="A69" s="47"/>
      <c r="B69" s="51"/>
      <c r="C69" s="51"/>
      <c r="D69" s="51"/>
      <c r="E69" s="51"/>
      <c r="F69" s="51"/>
      <c r="G69" s="51"/>
    </row>
    <row r="70" spans="1:7" x14ac:dyDescent="0.25">
      <c r="A70" s="3" t="s">
        <v>278</v>
      </c>
      <c r="B70" s="4">
        <f t="shared" ref="B70:G70" si="15">B41+B65+B67</f>
        <v>2440870.4199999995</v>
      </c>
      <c r="C70" s="4">
        <f t="shared" si="15"/>
        <v>125198.41999999998</v>
      </c>
      <c r="D70" s="4">
        <f t="shared" si="15"/>
        <v>2566068.84</v>
      </c>
      <c r="E70" s="4">
        <f t="shared" si="15"/>
        <v>2518484.84</v>
      </c>
      <c r="F70" s="4">
        <f t="shared" si="15"/>
        <v>2518484.84</v>
      </c>
      <c r="G70" s="4">
        <f t="shared" si="15"/>
        <v>-47584</v>
      </c>
    </row>
    <row r="71" spans="1:7" x14ac:dyDescent="0.25">
      <c r="A71" s="47"/>
      <c r="B71" s="51"/>
      <c r="C71" s="51"/>
      <c r="D71" s="51"/>
      <c r="E71" s="51"/>
      <c r="F71" s="51"/>
      <c r="G71" s="51"/>
    </row>
    <row r="72" spans="1:7" x14ac:dyDescent="0.25">
      <c r="A72" s="3" t="s">
        <v>279</v>
      </c>
      <c r="B72" s="51"/>
      <c r="C72" s="51"/>
      <c r="D72" s="51"/>
      <c r="E72" s="51"/>
      <c r="F72" s="51"/>
      <c r="G72" s="51"/>
    </row>
    <row r="73" spans="1:7" ht="30" x14ac:dyDescent="0.25">
      <c r="A73" s="69" t="s">
        <v>280</v>
      </c>
      <c r="B73" s="170">
        <v>0</v>
      </c>
      <c r="C73" s="49">
        <v>0</v>
      </c>
      <c r="D73" s="49">
        <v>0</v>
      </c>
      <c r="E73" s="49">
        <v>0</v>
      </c>
      <c r="F73" s="49">
        <v>0</v>
      </c>
      <c r="G73" s="49">
        <f>F73-B73</f>
        <v>0</v>
      </c>
    </row>
    <row r="74" spans="1:7" ht="30" x14ac:dyDescent="0.25">
      <c r="A74" s="69" t="s">
        <v>281</v>
      </c>
      <c r="B74" s="170">
        <v>0</v>
      </c>
      <c r="C74" s="49">
        <v>0</v>
      </c>
      <c r="D74" s="49">
        <v>0</v>
      </c>
      <c r="E74" s="49">
        <v>0</v>
      </c>
      <c r="F74" s="49">
        <v>0</v>
      </c>
      <c r="G74" s="49">
        <f>F74-B74</f>
        <v>0</v>
      </c>
    </row>
    <row r="75" spans="1:7" x14ac:dyDescent="0.25">
      <c r="A75" s="19" t="s">
        <v>282</v>
      </c>
      <c r="B75" s="4">
        <f t="shared" ref="B75:G75" si="16">B73+B74</f>
        <v>0</v>
      </c>
      <c r="C75" s="4">
        <f t="shared" si="16"/>
        <v>0</v>
      </c>
      <c r="D75" s="4">
        <f t="shared" si="16"/>
        <v>0</v>
      </c>
      <c r="E75" s="4">
        <f t="shared" si="16"/>
        <v>0</v>
      </c>
      <c r="F75" s="4">
        <f t="shared" si="16"/>
        <v>0</v>
      </c>
      <c r="G75" s="4">
        <f t="shared" si="16"/>
        <v>0</v>
      </c>
    </row>
    <row r="76" spans="1:7" x14ac:dyDescent="0.25">
      <c r="A76" s="57"/>
      <c r="B76" s="84"/>
      <c r="C76" s="84"/>
      <c r="D76" s="84"/>
      <c r="E76" s="84"/>
      <c r="F76" s="84"/>
      <c r="G76" s="84"/>
    </row>
  </sheetData>
  <mergeCells count="4">
    <mergeCell ref="A6:A7"/>
    <mergeCell ref="B6:F6"/>
    <mergeCell ref="G6:G7"/>
    <mergeCell ref="A1:G1"/>
  </mergeCells>
  <dataValidations count="1">
    <dataValidation type="decimal" allowBlank="1" showInputMessage="1" showErrorMessage="1" sqref="B9: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F37 B64:F66 G9:G14 G60:G76 G55:G58 G38:G53 B40:F45 B54:F54 B69:F72 B75:F75" unlockedFormula="1"/>
    <ignoredError sqref="B28:F28 B59:F59" formulaRange="1" unlockedFormula="1"/>
    <ignoredError sqref="G59 G54 G16:G33 G3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60"/>
  <sheetViews>
    <sheetView showGridLines="0" zoomScale="85" zoomScaleNormal="85" workbookViewId="0">
      <selection activeCell="E71" sqref="E71"/>
    </sheetView>
  </sheetViews>
  <sheetFormatPr baseColWidth="10" defaultColWidth="11" defaultRowHeight="15" x14ac:dyDescent="0.25"/>
  <cols>
    <col min="1" max="1" width="97" style="41" bestFit="1" customWidth="1"/>
    <col min="2" max="2" width="19.140625" style="41" customWidth="1"/>
    <col min="3" max="3" width="19.28515625" style="41" customWidth="1"/>
    <col min="4" max="6" width="19.140625" style="41" bestFit="1" customWidth="1"/>
    <col min="7" max="7" width="16.7109375" style="41" bestFit="1" customWidth="1"/>
    <col min="8" max="8" width="2.28515625" style="41" customWidth="1"/>
    <col min="9" max="16384" width="11" style="41"/>
  </cols>
  <sheetData>
    <row r="1" spans="1:10" ht="40.9" customHeight="1" x14ac:dyDescent="0.25">
      <c r="A1" s="216" t="s">
        <v>283</v>
      </c>
      <c r="B1" s="209"/>
      <c r="C1" s="209"/>
      <c r="D1" s="209"/>
      <c r="E1" s="209"/>
      <c r="F1" s="209"/>
      <c r="G1" s="210"/>
    </row>
    <row r="2" spans="1:10" x14ac:dyDescent="0.25">
      <c r="A2" s="127" t="str">
        <f>'Formato 1'!A2</f>
        <v>CASA DE LA CULTURA DE CORONEO, GTO.</v>
      </c>
      <c r="B2" s="127"/>
      <c r="C2" s="127"/>
      <c r="D2" s="127"/>
      <c r="E2" s="127"/>
      <c r="F2" s="127"/>
      <c r="G2" s="127"/>
    </row>
    <row r="3" spans="1:10" x14ac:dyDescent="0.25">
      <c r="A3" s="128" t="s">
        <v>284</v>
      </c>
      <c r="B3" s="128"/>
      <c r="C3" s="128"/>
      <c r="D3" s="128"/>
      <c r="E3" s="128"/>
      <c r="F3" s="128"/>
      <c r="G3" s="128"/>
    </row>
    <row r="4" spans="1:10" x14ac:dyDescent="0.25">
      <c r="A4" s="128" t="s">
        <v>285</v>
      </c>
      <c r="B4" s="128"/>
      <c r="C4" s="128"/>
      <c r="D4" s="128"/>
      <c r="E4" s="128"/>
      <c r="F4" s="128"/>
      <c r="G4" s="128"/>
    </row>
    <row r="5" spans="1:10" x14ac:dyDescent="0.25">
      <c r="A5" s="128" t="str">
        <f>'Formato 3'!A4</f>
        <v>DEL 1 DE ENERO DEL 2024 AL 31 DE DICIEMBRE DEL 2024</v>
      </c>
      <c r="B5" s="128"/>
      <c r="C5" s="128"/>
      <c r="D5" s="128"/>
      <c r="E5" s="128"/>
      <c r="F5" s="128"/>
      <c r="G5" s="128"/>
    </row>
    <row r="6" spans="1:10" ht="41.45" customHeight="1" x14ac:dyDescent="0.25">
      <c r="A6" s="129" t="s">
        <v>2</v>
      </c>
      <c r="B6" s="129"/>
      <c r="C6" s="129"/>
      <c r="D6" s="129"/>
      <c r="E6" s="129"/>
      <c r="F6" s="129"/>
      <c r="G6" s="129"/>
    </row>
    <row r="7" spans="1:10" x14ac:dyDescent="0.25">
      <c r="A7" s="214" t="s">
        <v>4</v>
      </c>
      <c r="B7" s="214" t="s">
        <v>286</v>
      </c>
      <c r="C7" s="214"/>
      <c r="D7" s="214"/>
      <c r="E7" s="214"/>
      <c r="F7" s="214"/>
      <c r="G7" s="215" t="s">
        <v>287</v>
      </c>
    </row>
    <row r="8" spans="1:10" ht="30" x14ac:dyDescent="0.25">
      <c r="A8" s="214"/>
      <c r="B8" s="7" t="s">
        <v>288</v>
      </c>
      <c r="C8" s="7" t="s">
        <v>289</v>
      </c>
      <c r="D8" s="7" t="s">
        <v>290</v>
      </c>
      <c r="E8" s="7" t="s">
        <v>176</v>
      </c>
      <c r="F8" s="7" t="s">
        <v>291</v>
      </c>
      <c r="G8" s="214"/>
    </row>
    <row r="9" spans="1:10" x14ac:dyDescent="0.25">
      <c r="A9" s="28" t="s">
        <v>292</v>
      </c>
      <c r="B9" s="85">
        <f t="shared" ref="B9:F9" si="0">SUM(B10,B18,B28,B38,B48,B58,B62,B71,B75)</f>
        <v>2440870.42</v>
      </c>
      <c r="C9" s="85">
        <f t="shared" si="0"/>
        <v>125198.41999999998</v>
      </c>
      <c r="D9" s="85">
        <f t="shared" si="0"/>
        <v>2566068.84</v>
      </c>
      <c r="E9" s="85">
        <f t="shared" si="0"/>
        <v>2563628.15</v>
      </c>
      <c r="F9" s="85">
        <f t="shared" si="0"/>
        <v>2563628.15</v>
      </c>
      <c r="G9" s="85">
        <f>SUM(G10,G18,G28,G38,G48,G58,G62,G71,G75)</f>
        <v>2440.6899999998477</v>
      </c>
    </row>
    <row r="10" spans="1:10" x14ac:dyDescent="0.25">
      <c r="A10" s="86" t="s">
        <v>293</v>
      </c>
      <c r="B10" s="85">
        <f t="shared" ref="B10:G10" si="1">SUM(B11:B17)</f>
        <v>1553444.17</v>
      </c>
      <c r="C10" s="85">
        <f t="shared" si="1"/>
        <v>236040.95999999999</v>
      </c>
      <c r="D10" s="85">
        <f t="shared" si="1"/>
        <v>1789485.13</v>
      </c>
      <c r="E10" s="85">
        <f t="shared" si="1"/>
        <v>1788785.72</v>
      </c>
      <c r="F10" s="85">
        <f t="shared" si="1"/>
        <v>1788785.72</v>
      </c>
      <c r="G10" s="85">
        <f t="shared" si="1"/>
        <v>699.40999999985797</v>
      </c>
      <c r="J10" s="203"/>
    </row>
    <row r="11" spans="1:10" x14ac:dyDescent="0.25">
      <c r="A11" s="87" t="s">
        <v>294</v>
      </c>
      <c r="B11" s="76">
        <v>1184168.24</v>
      </c>
      <c r="C11" s="76">
        <v>97225.47</v>
      </c>
      <c r="D11" s="76">
        <v>1281393.71</v>
      </c>
      <c r="E11" s="76">
        <v>1281390.3500000001</v>
      </c>
      <c r="F11" s="76">
        <v>1281390.3500000001</v>
      </c>
      <c r="G11" s="76">
        <f>D11-E11</f>
        <v>3.3599999998696148</v>
      </c>
    </row>
    <row r="12" spans="1:10" x14ac:dyDescent="0.25">
      <c r="A12" s="87" t="s">
        <v>295</v>
      </c>
      <c r="B12" s="76">
        <v>204431.99</v>
      </c>
      <c r="C12" s="76">
        <v>29723.51</v>
      </c>
      <c r="D12" s="76">
        <v>234155.5</v>
      </c>
      <c r="E12" s="76">
        <v>233459.45</v>
      </c>
      <c r="F12" s="76">
        <v>233459.45</v>
      </c>
      <c r="G12" s="76">
        <f t="shared" ref="G12:G17" si="2">D12-E12</f>
        <v>696.04999999998836</v>
      </c>
    </row>
    <row r="13" spans="1:10" x14ac:dyDescent="0.25">
      <c r="A13" s="87" t="s">
        <v>296</v>
      </c>
      <c r="B13" s="76">
        <v>164743.94</v>
      </c>
      <c r="C13" s="76">
        <v>75</v>
      </c>
      <c r="D13" s="76">
        <v>164818.94</v>
      </c>
      <c r="E13" s="76">
        <v>164818.94</v>
      </c>
      <c r="F13" s="76">
        <v>164818.94</v>
      </c>
      <c r="G13" s="76">
        <f t="shared" si="2"/>
        <v>0</v>
      </c>
    </row>
    <row r="14" spans="1:10" x14ac:dyDescent="0.25">
      <c r="A14" s="87" t="s">
        <v>297</v>
      </c>
      <c r="B14" s="76">
        <v>0</v>
      </c>
      <c r="C14" s="76">
        <v>0</v>
      </c>
      <c r="D14" s="76">
        <v>0</v>
      </c>
      <c r="E14" s="76">
        <v>0</v>
      </c>
      <c r="F14" s="76">
        <v>0</v>
      </c>
      <c r="G14" s="76">
        <f t="shared" si="2"/>
        <v>0</v>
      </c>
    </row>
    <row r="15" spans="1:10" x14ac:dyDescent="0.25">
      <c r="A15" s="87" t="s">
        <v>298</v>
      </c>
      <c r="B15" s="76">
        <v>100</v>
      </c>
      <c r="C15" s="76">
        <v>109016.98</v>
      </c>
      <c r="D15" s="76">
        <v>109116.98</v>
      </c>
      <c r="E15" s="76">
        <v>109116.98</v>
      </c>
      <c r="F15" s="76">
        <v>109116.98</v>
      </c>
      <c r="G15" s="76">
        <f t="shared" si="2"/>
        <v>0</v>
      </c>
    </row>
    <row r="16" spans="1:10" x14ac:dyDescent="0.25">
      <c r="A16" s="87" t="s">
        <v>299</v>
      </c>
      <c r="B16" s="76">
        <v>0</v>
      </c>
      <c r="C16" s="76">
        <v>0</v>
      </c>
      <c r="D16" s="76">
        <v>0</v>
      </c>
      <c r="E16" s="76">
        <v>0</v>
      </c>
      <c r="F16" s="76">
        <v>0</v>
      </c>
      <c r="G16" s="76">
        <f t="shared" si="2"/>
        <v>0</v>
      </c>
    </row>
    <row r="17" spans="1:7" x14ac:dyDescent="0.25">
      <c r="A17" s="87" t="s">
        <v>300</v>
      </c>
      <c r="B17" s="76">
        <v>0</v>
      </c>
      <c r="C17" s="76">
        <v>0</v>
      </c>
      <c r="D17" s="76">
        <v>0</v>
      </c>
      <c r="E17" s="76">
        <v>0</v>
      </c>
      <c r="F17" s="76">
        <v>0</v>
      </c>
      <c r="G17" s="76">
        <f t="shared" si="2"/>
        <v>0</v>
      </c>
    </row>
    <row r="18" spans="1:7" x14ac:dyDescent="0.25">
      <c r="A18" s="86" t="s">
        <v>301</v>
      </c>
      <c r="B18" s="85">
        <f t="shared" ref="B18:F18" si="3">SUM(B19:B27)</f>
        <v>267449.26</v>
      </c>
      <c r="C18" s="85">
        <f t="shared" si="3"/>
        <v>36502.48000000001</v>
      </c>
      <c r="D18" s="85">
        <f t="shared" si="3"/>
        <v>303951.74</v>
      </c>
      <c r="E18" s="85">
        <f t="shared" si="3"/>
        <v>300523.02</v>
      </c>
      <c r="F18" s="85">
        <f t="shared" si="3"/>
        <v>300523.02</v>
      </c>
      <c r="G18" s="85">
        <f>SUM(G19:G27)</f>
        <v>3428.7199999999939</v>
      </c>
    </row>
    <row r="19" spans="1:7" x14ac:dyDescent="0.25">
      <c r="A19" s="87" t="s">
        <v>302</v>
      </c>
      <c r="B19" s="76">
        <v>70238.81</v>
      </c>
      <c r="C19" s="76">
        <v>-17075.409999999996</v>
      </c>
      <c r="D19" s="76">
        <v>53163.4</v>
      </c>
      <c r="E19" s="76">
        <v>49967.950000000004</v>
      </c>
      <c r="F19" s="76">
        <v>49967.950000000004</v>
      </c>
      <c r="G19" s="76">
        <f>D19-E19</f>
        <v>3195.4499999999971</v>
      </c>
    </row>
    <row r="20" spans="1:7" x14ac:dyDescent="0.25">
      <c r="A20" s="87" t="s">
        <v>303</v>
      </c>
      <c r="B20" s="76">
        <v>60110.45</v>
      </c>
      <c r="C20" s="76">
        <v>-8418.4499999999989</v>
      </c>
      <c r="D20" s="76">
        <v>51692</v>
      </c>
      <c r="E20" s="76">
        <v>51854.420000000006</v>
      </c>
      <c r="F20" s="76">
        <v>51854.42</v>
      </c>
      <c r="G20" s="76">
        <f t="shared" ref="G20:G27" si="4">D20-E20</f>
        <v>-162.42000000000553</v>
      </c>
    </row>
    <row r="21" spans="1:7" x14ac:dyDescent="0.25">
      <c r="A21" s="87" t="s">
        <v>304</v>
      </c>
      <c r="B21" s="76">
        <v>0</v>
      </c>
      <c r="C21" s="76">
        <v>0</v>
      </c>
      <c r="D21" s="76">
        <v>0</v>
      </c>
      <c r="E21" s="76">
        <v>0</v>
      </c>
      <c r="F21" s="76">
        <v>0</v>
      </c>
      <c r="G21" s="76">
        <f t="shared" si="4"/>
        <v>0</v>
      </c>
    </row>
    <row r="22" spans="1:7" x14ac:dyDescent="0.25">
      <c r="A22" s="87" t="s">
        <v>305</v>
      </c>
      <c r="B22" s="76">
        <v>100</v>
      </c>
      <c r="C22" s="76">
        <v>-100</v>
      </c>
      <c r="D22" s="76">
        <v>0</v>
      </c>
      <c r="E22" s="76">
        <v>0</v>
      </c>
      <c r="F22" s="76">
        <v>0</v>
      </c>
      <c r="G22" s="76">
        <f t="shared" si="4"/>
        <v>0</v>
      </c>
    </row>
    <row r="23" spans="1:7" x14ac:dyDescent="0.25">
      <c r="A23" s="87" t="s">
        <v>306</v>
      </c>
      <c r="B23" s="76">
        <v>0</v>
      </c>
      <c r="C23" s="76">
        <v>0</v>
      </c>
      <c r="D23" s="76">
        <v>0</v>
      </c>
      <c r="E23" s="76">
        <v>0</v>
      </c>
      <c r="F23" s="76">
        <v>0</v>
      </c>
      <c r="G23" s="76">
        <f t="shared" si="4"/>
        <v>0</v>
      </c>
    </row>
    <row r="24" spans="1:7" x14ac:dyDescent="0.25">
      <c r="A24" s="87" t="s">
        <v>307</v>
      </c>
      <c r="B24" s="76">
        <v>132000</v>
      </c>
      <c r="C24" s="76">
        <v>-11903.66</v>
      </c>
      <c r="D24" s="76">
        <v>120096.34</v>
      </c>
      <c r="E24" s="76">
        <v>119700.65</v>
      </c>
      <c r="F24" s="76">
        <v>119700.65</v>
      </c>
      <c r="G24" s="76">
        <f t="shared" si="4"/>
        <v>395.69000000000233</v>
      </c>
    </row>
    <row r="25" spans="1:7" x14ac:dyDescent="0.25">
      <c r="A25" s="87" t="s">
        <v>308</v>
      </c>
      <c r="B25" s="76">
        <v>5000</v>
      </c>
      <c r="C25" s="76">
        <v>74000</v>
      </c>
      <c r="D25" s="76">
        <v>79000</v>
      </c>
      <c r="E25" s="76">
        <v>79000</v>
      </c>
      <c r="F25" s="76">
        <v>79000</v>
      </c>
      <c r="G25" s="76">
        <f t="shared" si="4"/>
        <v>0</v>
      </c>
    </row>
    <row r="26" spans="1:7" x14ac:dyDescent="0.25">
      <c r="A26" s="87" t="s">
        <v>309</v>
      </c>
      <c r="B26" s="76">
        <v>0</v>
      </c>
      <c r="C26" s="76">
        <v>0</v>
      </c>
      <c r="D26" s="76">
        <v>0</v>
      </c>
      <c r="E26" s="76">
        <v>0</v>
      </c>
      <c r="F26" s="76">
        <v>0</v>
      </c>
      <c r="G26" s="76">
        <f t="shared" si="4"/>
        <v>0</v>
      </c>
    </row>
    <row r="27" spans="1:7" x14ac:dyDescent="0.25">
      <c r="A27" s="87" t="s">
        <v>310</v>
      </c>
      <c r="B27" s="76">
        <v>0</v>
      </c>
      <c r="C27" s="76">
        <v>0</v>
      </c>
      <c r="D27" s="76">
        <v>0</v>
      </c>
      <c r="E27" s="76">
        <v>0</v>
      </c>
      <c r="F27" s="76">
        <v>0</v>
      </c>
      <c r="G27" s="76">
        <f t="shared" si="4"/>
        <v>0</v>
      </c>
    </row>
    <row r="28" spans="1:7" x14ac:dyDescent="0.25">
      <c r="A28" s="86" t="s">
        <v>311</v>
      </c>
      <c r="B28" s="85">
        <f t="shared" ref="B28:G28" si="5">SUM(B29:B37)</f>
        <v>325555.27</v>
      </c>
      <c r="C28" s="85">
        <f t="shared" si="5"/>
        <v>99760.700000000012</v>
      </c>
      <c r="D28" s="85">
        <f t="shared" si="5"/>
        <v>425315.97</v>
      </c>
      <c r="E28" s="85">
        <f t="shared" si="5"/>
        <v>427003.41</v>
      </c>
      <c r="F28" s="85">
        <f t="shared" si="5"/>
        <v>427003.41</v>
      </c>
      <c r="G28" s="85">
        <f t="shared" si="5"/>
        <v>-1687.4400000000041</v>
      </c>
    </row>
    <row r="29" spans="1:7" x14ac:dyDescent="0.25">
      <c r="A29" s="87" t="s">
        <v>312</v>
      </c>
      <c r="B29" s="76">
        <v>30000</v>
      </c>
      <c r="C29" s="76">
        <v>-1010</v>
      </c>
      <c r="D29" s="76">
        <v>28990</v>
      </c>
      <c r="E29" s="76">
        <v>30427</v>
      </c>
      <c r="F29" s="76">
        <v>30427</v>
      </c>
      <c r="G29" s="76">
        <f>D29-E29</f>
        <v>-1437</v>
      </c>
    </row>
    <row r="30" spans="1:7" x14ac:dyDescent="0.25">
      <c r="A30" s="87" t="s">
        <v>313</v>
      </c>
      <c r="B30" s="76">
        <v>200</v>
      </c>
      <c r="C30" s="76">
        <v>-200</v>
      </c>
      <c r="D30" s="76">
        <v>0</v>
      </c>
      <c r="E30" s="76">
        <v>0</v>
      </c>
      <c r="F30" s="76">
        <v>0</v>
      </c>
      <c r="G30" s="76">
        <f t="shared" ref="G30:G37" si="6">D30-E30</f>
        <v>0</v>
      </c>
    </row>
    <row r="31" spans="1:7" x14ac:dyDescent="0.25">
      <c r="A31" s="87" t="s">
        <v>314</v>
      </c>
      <c r="B31" s="76">
        <v>71405.09</v>
      </c>
      <c r="C31" s="76">
        <v>-6491.42</v>
      </c>
      <c r="D31" s="76">
        <v>64913.67</v>
      </c>
      <c r="E31" s="76">
        <v>64913.67</v>
      </c>
      <c r="F31" s="76">
        <v>64913.67</v>
      </c>
      <c r="G31" s="76">
        <f t="shared" si="6"/>
        <v>0</v>
      </c>
    </row>
    <row r="32" spans="1:7" x14ac:dyDescent="0.25">
      <c r="A32" s="87" t="s">
        <v>315</v>
      </c>
      <c r="B32" s="76">
        <v>26000</v>
      </c>
      <c r="C32" s="76">
        <v>875</v>
      </c>
      <c r="D32" s="76">
        <v>26875</v>
      </c>
      <c r="E32" s="76">
        <v>26912.020000000004</v>
      </c>
      <c r="F32" s="76">
        <v>26912.02</v>
      </c>
      <c r="G32" s="76">
        <f t="shared" si="6"/>
        <v>-37.020000000004075</v>
      </c>
    </row>
    <row r="33" spans="1:7" ht="14.45" customHeight="1" x14ac:dyDescent="0.25">
      <c r="A33" s="87" t="s">
        <v>316</v>
      </c>
      <c r="B33" s="76">
        <v>8950.18</v>
      </c>
      <c r="C33" s="76">
        <v>2153</v>
      </c>
      <c r="D33" s="76">
        <v>11103.18</v>
      </c>
      <c r="E33" s="76">
        <v>11636.6</v>
      </c>
      <c r="F33" s="76">
        <v>11636.6</v>
      </c>
      <c r="G33" s="76">
        <f t="shared" si="6"/>
        <v>-533.42000000000007</v>
      </c>
    </row>
    <row r="34" spans="1:7" ht="14.45" customHeight="1" x14ac:dyDescent="0.25">
      <c r="A34" s="87" t="s">
        <v>317</v>
      </c>
      <c r="B34" s="76">
        <v>0</v>
      </c>
      <c r="C34" s="76">
        <v>0</v>
      </c>
      <c r="D34" s="76">
        <v>0</v>
      </c>
      <c r="E34" s="76">
        <v>0</v>
      </c>
      <c r="F34" s="76">
        <v>0</v>
      </c>
      <c r="G34" s="76">
        <f t="shared" si="6"/>
        <v>0</v>
      </c>
    </row>
    <row r="35" spans="1:7" ht="14.45" customHeight="1" x14ac:dyDescent="0.25">
      <c r="A35" s="87" t="s">
        <v>318</v>
      </c>
      <c r="B35" s="76">
        <v>14000</v>
      </c>
      <c r="C35" s="76">
        <v>-10459.61</v>
      </c>
      <c r="D35" s="76">
        <v>3540.3899999999994</v>
      </c>
      <c r="E35" s="76">
        <v>3540.39</v>
      </c>
      <c r="F35" s="76">
        <v>3540.39</v>
      </c>
      <c r="G35" s="76">
        <f t="shared" si="6"/>
        <v>0</v>
      </c>
    </row>
    <row r="36" spans="1:7" ht="14.45" customHeight="1" x14ac:dyDescent="0.25">
      <c r="A36" s="87" t="s">
        <v>319</v>
      </c>
      <c r="B36" s="76">
        <v>135000</v>
      </c>
      <c r="C36" s="76">
        <v>89373.680000000008</v>
      </c>
      <c r="D36" s="76">
        <v>224373.68</v>
      </c>
      <c r="E36" s="76">
        <v>224373.68</v>
      </c>
      <c r="F36" s="76">
        <v>224373.68</v>
      </c>
      <c r="G36" s="76">
        <f t="shared" si="6"/>
        <v>0</v>
      </c>
    </row>
    <row r="37" spans="1:7" ht="14.45" customHeight="1" x14ac:dyDescent="0.25">
      <c r="A37" s="87" t="s">
        <v>320</v>
      </c>
      <c r="B37" s="76">
        <v>40000</v>
      </c>
      <c r="C37" s="76">
        <v>25520.05</v>
      </c>
      <c r="D37" s="76">
        <v>65520.05</v>
      </c>
      <c r="E37" s="76">
        <v>65200.05</v>
      </c>
      <c r="F37" s="76">
        <v>65200.05</v>
      </c>
      <c r="G37" s="76">
        <f t="shared" si="6"/>
        <v>320</v>
      </c>
    </row>
    <row r="38" spans="1:7" x14ac:dyDescent="0.25">
      <c r="A38" s="86" t="s">
        <v>321</v>
      </c>
      <c r="B38" s="85">
        <f t="shared" ref="B38:G38" si="7">SUM(B39:B47)</f>
        <v>0</v>
      </c>
      <c r="C38" s="85">
        <f t="shared" si="7"/>
        <v>0</v>
      </c>
      <c r="D38" s="85">
        <f t="shared" si="7"/>
        <v>0</v>
      </c>
      <c r="E38" s="85">
        <f t="shared" si="7"/>
        <v>0</v>
      </c>
      <c r="F38" s="85">
        <f t="shared" si="7"/>
        <v>0</v>
      </c>
      <c r="G38" s="85">
        <f t="shared" si="7"/>
        <v>0</v>
      </c>
    </row>
    <row r="39" spans="1:7" x14ac:dyDescent="0.25">
      <c r="A39" s="87" t="s">
        <v>322</v>
      </c>
      <c r="B39" s="76">
        <v>0</v>
      </c>
      <c r="C39" s="76">
        <v>0</v>
      </c>
      <c r="D39" s="76">
        <v>0</v>
      </c>
      <c r="E39" s="76">
        <v>0</v>
      </c>
      <c r="F39" s="76">
        <v>0</v>
      </c>
      <c r="G39" s="76">
        <f>D39-E39</f>
        <v>0</v>
      </c>
    </row>
    <row r="40" spans="1:7" x14ac:dyDescent="0.25">
      <c r="A40" s="87" t="s">
        <v>323</v>
      </c>
      <c r="B40" s="76">
        <v>0</v>
      </c>
      <c r="C40" s="76">
        <v>0</v>
      </c>
      <c r="D40" s="76">
        <v>0</v>
      </c>
      <c r="E40" s="76">
        <v>0</v>
      </c>
      <c r="F40" s="76">
        <v>0</v>
      </c>
      <c r="G40" s="76">
        <f t="shared" ref="G40:G47" si="8">D40-E40</f>
        <v>0</v>
      </c>
    </row>
    <row r="41" spans="1:7" x14ac:dyDescent="0.25">
      <c r="A41" s="87" t="s">
        <v>324</v>
      </c>
      <c r="B41" s="76">
        <v>0</v>
      </c>
      <c r="C41" s="76">
        <v>0</v>
      </c>
      <c r="D41" s="76">
        <v>0</v>
      </c>
      <c r="E41" s="76">
        <v>0</v>
      </c>
      <c r="F41" s="76">
        <v>0</v>
      </c>
      <c r="G41" s="76">
        <f t="shared" si="8"/>
        <v>0</v>
      </c>
    </row>
    <row r="42" spans="1:7" x14ac:dyDescent="0.25">
      <c r="A42" s="87" t="s">
        <v>325</v>
      </c>
      <c r="B42" s="76">
        <v>0</v>
      </c>
      <c r="C42" s="76">
        <v>0</v>
      </c>
      <c r="D42" s="76">
        <v>0</v>
      </c>
      <c r="E42" s="76">
        <v>0</v>
      </c>
      <c r="F42" s="76">
        <v>0</v>
      </c>
      <c r="G42" s="76">
        <f t="shared" si="8"/>
        <v>0</v>
      </c>
    </row>
    <row r="43" spans="1:7" x14ac:dyDescent="0.25">
      <c r="A43" s="87" t="s">
        <v>326</v>
      </c>
      <c r="B43" s="76">
        <v>0</v>
      </c>
      <c r="C43" s="76">
        <v>0</v>
      </c>
      <c r="D43" s="76">
        <v>0</v>
      </c>
      <c r="E43" s="76">
        <v>0</v>
      </c>
      <c r="F43" s="76">
        <v>0</v>
      </c>
      <c r="G43" s="76">
        <f t="shared" si="8"/>
        <v>0</v>
      </c>
    </row>
    <row r="44" spans="1:7" x14ac:dyDescent="0.25">
      <c r="A44" s="87" t="s">
        <v>327</v>
      </c>
      <c r="B44" s="76">
        <v>0</v>
      </c>
      <c r="C44" s="76">
        <v>0</v>
      </c>
      <c r="D44" s="76">
        <v>0</v>
      </c>
      <c r="E44" s="76">
        <v>0</v>
      </c>
      <c r="F44" s="76">
        <v>0</v>
      </c>
      <c r="G44" s="76">
        <f t="shared" si="8"/>
        <v>0</v>
      </c>
    </row>
    <row r="45" spans="1:7" x14ac:dyDescent="0.25">
      <c r="A45" s="87" t="s">
        <v>328</v>
      </c>
      <c r="B45" s="76">
        <v>0</v>
      </c>
      <c r="C45" s="76">
        <v>0</v>
      </c>
      <c r="D45" s="76">
        <v>0</v>
      </c>
      <c r="E45" s="76">
        <v>0</v>
      </c>
      <c r="F45" s="76">
        <v>0</v>
      </c>
      <c r="G45" s="76">
        <f t="shared" si="8"/>
        <v>0</v>
      </c>
    </row>
    <row r="46" spans="1:7" x14ac:dyDescent="0.25">
      <c r="A46" s="87" t="s">
        <v>329</v>
      </c>
      <c r="B46" s="76">
        <v>0</v>
      </c>
      <c r="C46" s="76">
        <v>0</v>
      </c>
      <c r="D46" s="76">
        <v>0</v>
      </c>
      <c r="E46" s="76">
        <v>0</v>
      </c>
      <c r="F46" s="76">
        <v>0</v>
      </c>
      <c r="G46" s="76">
        <f t="shared" si="8"/>
        <v>0</v>
      </c>
    </row>
    <row r="47" spans="1:7" x14ac:dyDescent="0.25">
      <c r="A47" s="87" t="s">
        <v>330</v>
      </c>
      <c r="B47" s="76">
        <v>0</v>
      </c>
      <c r="C47" s="76">
        <v>0</v>
      </c>
      <c r="D47" s="76">
        <v>0</v>
      </c>
      <c r="E47" s="76">
        <v>0</v>
      </c>
      <c r="F47" s="76">
        <v>0</v>
      </c>
      <c r="G47" s="76">
        <f t="shared" si="8"/>
        <v>0</v>
      </c>
    </row>
    <row r="48" spans="1:7" x14ac:dyDescent="0.25">
      <c r="A48" s="86" t="s">
        <v>331</v>
      </c>
      <c r="B48" s="85">
        <f t="shared" ref="B48:G48" si="9">SUM(B49:B57)</f>
        <v>56948.94</v>
      </c>
      <c r="C48" s="85">
        <f t="shared" si="9"/>
        <v>-33712.94</v>
      </c>
      <c r="D48" s="85">
        <f t="shared" si="9"/>
        <v>23236.000000000004</v>
      </c>
      <c r="E48" s="85">
        <f t="shared" si="9"/>
        <v>23236</v>
      </c>
      <c r="F48" s="85">
        <f t="shared" si="9"/>
        <v>23236</v>
      </c>
      <c r="G48" s="85">
        <f t="shared" si="9"/>
        <v>0</v>
      </c>
    </row>
    <row r="49" spans="1:7" x14ac:dyDescent="0.25">
      <c r="A49" s="87" t="s">
        <v>332</v>
      </c>
      <c r="B49" s="76">
        <v>31443.95</v>
      </c>
      <c r="C49" s="76">
        <v>-13712.94</v>
      </c>
      <c r="D49" s="76">
        <v>17731.010000000002</v>
      </c>
      <c r="E49" s="76">
        <v>17731.010000000002</v>
      </c>
      <c r="F49" s="76">
        <v>17731.009999999998</v>
      </c>
      <c r="G49" s="76">
        <f>D49-E49</f>
        <v>0</v>
      </c>
    </row>
    <row r="50" spans="1:7" x14ac:dyDescent="0.25">
      <c r="A50" s="87" t="s">
        <v>333</v>
      </c>
      <c r="B50" s="76">
        <v>25504.99</v>
      </c>
      <c r="C50" s="76">
        <v>-20000</v>
      </c>
      <c r="D50" s="76">
        <v>5504.9900000000016</v>
      </c>
      <c r="E50" s="76">
        <v>5504.99</v>
      </c>
      <c r="F50" s="76">
        <v>5504.99</v>
      </c>
      <c r="G50" s="76">
        <f t="shared" ref="G50:G57" si="10">D50-E50</f>
        <v>0</v>
      </c>
    </row>
    <row r="51" spans="1:7" x14ac:dyDescent="0.25">
      <c r="A51" s="87" t="s">
        <v>334</v>
      </c>
      <c r="B51" s="76">
        <v>0</v>
      </c>
      <c r="C51" s="76">
        <v>0</v>
      </c>
      <c r="D51" s="76">
        <v>0</v>
      </c>
      <c r="E51" s="76">
        <v>0</v>
      </c>
      <c r="F51" s="76">
        <v>0</v>
      </c>
      <c r="G51" s="76">
        <f t="shared" si="10"/>
        <v>0</v>
      </c>
    </row>
    <row r="52" spans="1:7" x14ac:dyDescent="0.25">
      <c r="A52" s="87" t="s">
        <v>335</v>
      </c>
      <c r="B52" s="76">
        <v>0</v>
      </c>
      <c r="C52" s="76">
        <v>0</v>
      </c>
      <c r="D52" s="76">
        <v>0</v>
      </c>
      <c r="E52" s="76">
        <v>0</v>
      </c>
      <c r="F52" s="76">
        <v>0</v>
      </c>
      <c r="G52" s="76">
        <f t="shared" si="10"/>
        <v>0</v>
      </c>
    </row>
    <row r="53" spans="1:7" x14ac:dyDescent="0.25">
      <c r="A53" s="87" t="s">
        <v>336</v>
      </c>
      <c r="B53" s="76">
        <v>0</v>
      </c>
      <c r="C53" s="76">
        <v>0</v>
      </c>
      <c r="D53" s="76">
        <v>0</v>
      </c>
      <c r="E53" s="76">
        <v>0</v>
      </c>
      <c r="F53" s="76">
        <v>0</v>
      </c>
      <c r="G53" s="76">
        <f t="shared" si="10"/>
        <v>0</v>
      </c>
    </row>
    <row r="54" spans="1:7" x14ac:dyDescent="0.25">
      <c r="A54" s="87" t="s">
        <v>337</v>
      </c>
      <c r="B54" s="76">
        <v>0</v>
      </c>
      <c r="C54" s="76">
        <v>0</v>
      </c>
      <c r="D54" s="76">
        <v>0</v>
      </c>
      <c r="E54" s="76">
        <v>0</v>
      </c>
      <c r="F54" s="76">
        <v>0</v>
      </c>
      <c r="G54" s="76">
        <f t="shared" si="10"/>
        <v>0</v>
      </c>
    </row>
    <row r="55" spans="1:7" x14ac:dyDescent="0.25">
      <c r="A55" s="87" t="s">
        <v>338</v>
      </c>
      <c r="B55" s="76">
        <v>0</v>
      </c>
      <c r="C55" s="76">
        <v>0</v>
      </c>
      <c r="D55" s="76">
        <v>0</v>
      </c>
      <c r="E55" s="76">
        <v>0</v>
      </c>
      <c r="F55" s="76">
        <v>0</v>
      </c>
      <c r="G55" s="76">
        <f t="shared" si="10"/>
        <v>0</v>
      </c>
    </row>
    <row r="56" spans="1:7" x14ac:dyDescent="0.25">
      <c r="A56" s="87" t="s">
        <v>339</v>
      </c>
      <c r="B56" s="76">
        <v>0</v>
      </c>
      <c r="C56" s="76">
        <v>0</v>
      </c>
      <c r="D56" s="76">
        <v>0</v>
      </c>
      <c r="E56" s="76">
        <v>0</v>
      </c>
      <c r="F56" s="76">
        <v>0</v>
      </c>
      <c r="G56" s="76">
        <f t="shared" si="10"/>
        <v>0</v>
      </c>
    </row>
    <row r="57" spans="1:7" x14ac:dyDescent="0.25">
      <c r="A57" s="87" t="s">
        <v>340</v>
      </c>
      <c r="B57" s="76">
        <v>0</v>
      </c>
      <c r="C57" s="76">
        <v>0</v>
      </c>
      <c r="D57" s="76">
        <v>0</v>
      </c>
      <c r="E57" s="76">
        <v>0</v>
      </c>
      <c r="F57" s="76">
        <v>0</v>
      </c>
      <c r="G57" s="76">
        <f t="shared" si="10"/>
        <v>0</v>
      </c>
    </row>
    <row r="58" spans="1:7" x14ac:dyDescent="0.25">
      <c r="A58" s="86" t="s">
        <v>341</v>
      </c>
      <c r="B58" s="85">
        <f t="shared" ref="B58:G58" si="11">SUM(B59:B61)</f>
        <v>0</v>
      </c>
      <c r="C58" s="85">
        <f t="shared" si="11"/>
        <v>0</v>
      </c>
      <c r="D58" s="85">
        <f t="shared" si="11"/>
        <v>0</v>
      </c>
      <c r="E58" s="85">
        <f t="shared" si="11"/>
        <v>0</v>
      </c>
      <c r="F58" s="85">
        <f t="shared" si="11"/>
        <v>0</v>
      </c>
      <c r="G58" s="85">
        <f t="shared" si="11"/>
        <v>0</v>
      </c>
    </row>
    <row r="59" spans="1:7" x14ac:dyDescent="0.25">
      <c r="A59" s="87" t="s">
        <v>342</v>
      </c>
      <c r="B59" s="76">
        <v>0</v>
      </c>
      <c r="C59" s="76">
        <v>0</v>
      </c>
      <c r="D59" s="76">
        <v>0</v>
      </c>
      <c r="E59" s="76">
        <v>0</v>
      </c>
      <c r="F59" s="76">
        <v>0</v>
      </c>
      <c r="G59" s="76">
        <f>D59-E59</f>
        <v>0</v>
      </c>
    </row>
    <row r="60" spans="1:7" x14ac:dyDescent="0.25">
      <c r="A60" s="87" t="s">
        <v>343</v>
      </c>
      <c r="B60" s="76">
        <v>0</v>
      </c>
      <c r="C60" s="76">
        <v>0</v>
      </c>
      <c r="D60" s="76">
        <v>0</v>
      </c>
      <c r="E60" s="76">
        <v>0</v>
      </c>
      <c r="F60" s="76">
        <v>0</v>
      </c>
      <c r="G60" s="76">
        <f t="shared" ref="G60:G61" si="12">D60-E60</f>
        <v>0</v>
      </c>
    </row>
    <row r="61" spans="1:7" x14ac:dyDescent="0.25">
      <c r="A61" s="87" t="s">
        <v>344</v>
      </c>
      <c r="B61" s="76">
        <v>0</v>
      </c>
      <c r="C61" s="76">
        <v>0</v>
      </c>
      <c r="D61" s="76">
        <v>0</v>
      </c>
      <c r="E61" s="76">
        <v>0</v>
      </c>
      <c r="F61" s="76">
        <v>0</v>
      </c>
      <c r="G61" s="76">
        <f t="shared" si="12"/>
        <v>0</v>
      </c>
    </row>
    <row r="62" spans="1:7" x14ac:dyDescent="0.25">
      <c r="A62" s="86" t="s">
        <v>345</v>
      </c>
      <c r="B62" s="85">
        <f t="shared" ref="B62:G62" si="13">SUM(B63:B67,B69:B70)</f>
        <v>2110.46</v>
      </c>
      <c r="C62" s="85">
        <f t="shared" si="13"/>
        <v>-2110.46</v>
      </c>
      <c r="D62" s="85">
        <f t="shared" si="13"/>
        <v>0</v>
      </c>
      <c r="E62" s="85">
        <f t="shared" si="13"/>
        <v>0</v>
      </c>
      <c r="F62" s="85">
        <f t="shared" si="13"/>
        <v>0</v>
      </c>
      <c r="G62" s="85">
        <f t="shared" si="13"/>
        <v>0</v>
      </c>
    </row>
    <row r="63" spans="1:7" x14ac:dyDescent="0.25">
      <c r="A63" s="87" t="s">
        <v>346</v>
      </c>
      <c r="B63" s="76">
        <v>0</v>
      </c>
      <c r="C63" s="76">
        <v>0</v>
      </c>
      <c r="D63" s="76">
        <v>0</v>
      </c>
      <c r="E63" s="76">
        <v>0</v>
      </c>
      <c r="F63" s="76">
        <v>0</v>
      </c>
      <c r="G63" s="76">
        <f>D63-E63</f>
        <v>0</v>
      </c>
    </row>
    <row r="64" spans="1:7" x14ac:dyDescent="0.25">
      <c r="A64" s="87" t="s">
        <v>347</v>
      </c>
      <c r="B64" s="76">
        <v>0</v>
      </c>
      <c r="C64" s="76">
        <v>0</v>
      </c>
      <c r="D64" s="76">
        <v>0</v>
      </c>
      <c r="E64" s="76">
        <v>0</v>
      </c>
      <c r="F64" s="76">
        <v>0</v>
      </c>
      <c r="G64" s="76">
        <f t="shared" ref="G64:G70" si="14">D64-E64</f>
        <v>0</v>
      </c>
    </row>
    <row r="65" spans="1:7" x14ac:dyDescent="0.25">
      <c r="A65" s="87" t="s">
        <v>348</v>
      </c>
      <c r="B65" s="76">
        <v>0</v>
      </c>
      <c r="C65" s="76">
        <v>0</v>
      </c>
      <c r="D65" s="76">
        <v>0</v>
      </c>
      <c r="E65" s="76">
        <v>0</v>
      </c>
      <c r="F65" s="76">
        <v>0</v>
      </c>
      <c r="G65" s="76">
        <f t="shared" si="14"/>
        <v>0</v>
      </c>
    </row>
    <row r="66" spans="1:7" x14ac:dyDescent="0.25">
      <c r="A66" s="87" t="s">
        <v>349</v>
      </c>
      <c r="B66" s="76">
        <v>0</v>
      </c>
      <c r="C66" s="76">
        <v>0</v>
      </c>
      <c r="D66" s="76">
        <v>0</v>
      </c>
      <c r="E66" s="76">
        <v>0</v>
      </c>
      <c r="F66" s="76">
        <v>0</v>
      </c>
      <c r="G66" s="76">
        <f t="shared" si="14"/>
        <v>0</v>
      </c>
    </row>
    <row r="67" spans="1:7" x14ac:dyDescent="0.25">
      <c r="A67" s="87" t="s">
        <v>350</v>
      </c>
      <c r="B67" s="76">
        <v>0</v>
      </c>
      <c r="C67" s="76">
        <v>0</v>
      </c>
      <c r="D67" s="76">
        <v>0</v>
      </c>
      <c r="E67" s="76">
        <v>0</v>
      </c>
      <c r="F67" s="76">
        <v>0</v>
      </c>
      <c r="G67" s="76">
        <f t="shared" si="14"/>
        <v>0</v>
      </c>
    </row>
    <row r="68" spans="1:7" x14ac:dyDescent="0.25">
      <c r="A68" s="87" t="s">
        <v>351</v>
      </c>
      <c r="B68" s="76">
        <v>0</v>
      </c>
      <c r="C68" s="76">
        <v>0</v>
      </c>
      <c r="D68" s="76">
        <v>0</v>
      </c>
      <c r="E68" s="76">
        <v>0</v>
      </c>
      <c r="F68" s="76">
        <v>0</v>
      </c>
      <c r="G68" s="76">
        <f t="shared" si="14"/>
        <v>0</v>
      </c>
    </row>
    <row r="69" spans="1:7" x14ac:dyDescent="0.25">
      <c r="A69" s="87" t="s">
        <v>352</v>
      </c>
      <c r="B69" s="76">
        <v>0</v>
      </c>
      <c r="C69" s="76">
        <v>0</v>
      </c>
      <c r="D69" s="76">
        <v>0</v>
      </c>
      <c r="E69" s="76">
        <v>0</v>
      </c>
      <c r="F69" s="76">
        <v>0</v>
      </c>
      <c r="G69" s="76">
        <f t="shared" si="14"/>
        <v>0</v>
      </c>
    </row>
    <row r="70" spans="1:7" x14ac:dyDescent="0.25">
      <c r="A70" s="87" t="s">
        <v>353</v>
      </c>
      <c r="B70" s="76">
        <v>2110.46</v>
      </c>
      <c r="C70" s="76">
        <v>-2110.46</v>
      </c>
      <c r="D70" s="76">
        <v>0</v>
      </c>
      <c r="E70" s="76">
        <v>0</v>
      </c>
      <c r="F70" s="76">
        <v>0</v>
      </c>
      <c r="G70" s="76">
        <f t="shared" si="14"/>
        <v>0</v>
      </c>
    </row>
    <row r="71" spans="1:7" x14ac:dyDescent="0.25">
      <c r="A71" s="86" t="s">
        <v>354</v>
      </c>
      <c r="B71" s="85">
        <f t="shared" ref="B71:G71" si="15">SUM(B72:B74)</f>
        <v>235362.32</v>
      </c>
      <c r="C71" s="85">
        <f t="shared" si="15"/>
        <v>-211282.32</v>
      </c>
      <c r="D71" s="85">
        <f t="shared" si="15"/>
        <v>24080</v>
      </c>
      <c r="E71" s="85">
        <f t="shared" si="15"/>
        <v>24080</v>
      </c>
      <c r="F71" s="85">
        <f t="shared" si="15"/>
        <v>24080</v>
      </c>
      <c r="G71" s="85">
        <f t="shared" si="15"/>
        <v>0</v>
      </c>
    </row>
    <row r="72" spans="1:7" x14ac:dyDescent="0.25">
      <c r="A72" s="87" t="s">
        <v>355</v>
      </c>
      <c r="B72" s="76">
        <v>0</v>
      </c>
      <c r="C72" s="76">
        <v>0</v>
      </c>
      <c r="D72" s="76">
        <v>0</v>
      </c>
      <c r="E72" s="76">
        <v>0</v>
      </c>
      <c r="F72" s="76">
        <v>0</v>
      </c>
      <c r="G72" s="76">
        <f>D72-E72</f>
        <v>0</v>
      </c>
    </row>
    <row r="73" spans="1:7" x14ac:dyDescent="0.25">
      <c r="A73" s="87" t="s">
        <v>356</v>
      </c>
      <c r="B73" s="76">
        <v>0</v>
      </c>
      <c r="C73" s="76">
        <v>0</v>
      </c>
      <c r="D73" s="76">
        <v>0</v>
      </c>
      <c r="E73" s="76">
        <v>0</v>
      </c>
      <c r="F73" s="76">
        <v>0</v>
      </c>
      <c r="G73" s="76">
        <f t="shared" ref="G73:G74" si="16">D73-E73</f>
        <v>0</v>
      </c>
    </row>
    <row r="74" spans="1:7" x14ac:dyDescent="0.25">
      <c r="A74" s="87" t="s">
        <v>357</v>
      </c>
      <c r="B74" s="76">
        <v>235362.32</v>
      </c>
      <c r="C74" s="76">
        <v>-211282.32</v>
      </c>
      <c r="D74" s="76">
        <v>24080</v>
      </c>
      <c r="E74" s="76">
        <v>24080</v>
      </c>
      <c r="F74" s="76">
        <v>24080</v>
      </c>
      <c r="G74" s="76">
        <f t="shared" si="16"/>
        <v>0</v>
      </c>
    </row>
    <row r="75" spans="1:7" x14ac:dyDescent="0.25">
      <c r="A75" s="86" t="s">
        <v>358</v>
      </c>
      <c r="B75" s="85">
        <f t="shared" ref="B75:G75" si="17">SUM(B76:B82)</f>
        <v>0</v>
      </c>
      <c r="C75" s="85">
        <f t="shared" si="17"/>
        <v>0</v>
      </c>
      <c r="D75" s="85">
        <f t="shared" si="17"/>
        <v>0</v>
      </c>
      <c r="E75" s="85">
        <f t="shared" si="17"/>
        <v>0</v>
      </c>
      <c r="F75" s="85">
        <f t="shared" si="17"/>
        <v>0</v>
      </c>
      <c r="G75" s="85">
        <f t="shared" si="17"/>
        <v>0</v>
      </c>
    </row>
    <row r="76" spans="1:7" x14ac:dyDescent="0.25">
      <c r="A76" s="87" t="s">
        <v>359</v>
      </c>
      <c r="B76" s="76">
        <v>0</v>
      </c>
      <c r="C76" s="76">
        <v>0</v>
      </c>
      <c r="D76" s="76">
        <v>0</v>
      </c>
      <c r="E76" s="76">
        <v>0</v>
      </c>
      <c r="F76" s="76">
        <v>0</v>
      </c>
      <c r="G76" s="76">
        <f>D76-E76</f>
        <v>0</v>
      </c>
    </row>
    <row r="77" spans="1:7" x14ac:dyDescent="0.25">
      <c r="A77" s="87" t="s">
        <v>360</v>
      </c>
      <c r="B77" s="76">
        <v>0</v>
      </c>
      <c r="C77" s="76">
        <v>0</v>
      </c>
      <c r="D77" s="76">
        <v>0</v>
      </c>
      <c r="E77" s="76">
        <v>0</v>
      </c>
      <c r="F77" s="76">
        <v>0</v>
      </c>
      <c r="G77" s="76">
        <f t="shared" ref="G77:G81" si="18">D77-E77</f>
        <v>0</v>
      </c>
    </row>
    <row r="78" spans="1:7" x14ac:dyDescent="0.25">
      <c r="A78" s="87" t="s">
        <v>361</v>
      </c>
      <c r="B78" s="76">
        <v>0</v>
      </c>
      <c r="C78" s="76">
        <v>0</v>
      </c>
      <c r="D78" s="76">
        <v>0</v>
      </c>
      <c r="E78" s="76">
        <v>0</v>
      </c>
      <c r="F78" s="76">
        <v>0</v>
      </c>
      <c r="G78" s="76">
        <f t="shared" si="18"/>
        <v>0</v>
      </c>
    </row>
    <row r="79" spans="1:7" x14ac:dyDescent="0.25">
      <c r="A79" s="87" t="s">
        <v>362</v>
      </c>
      <c r="B79" s="76">
        <v>0</v>
      </c>
      <c r="C79" s="76">
        <v>0</v>
      </c>
      <c r="D79" s="76">
        <v>0</v>
      </c>
      <c r="E79" s="76">
        <v>0</v>
      </c>
      <c r="F79" s="76">
        <v>0</v>
      </c>
      <c r="G79" s="76">
        <f t="shared" si="18"/>
        <v>0</v>
      </c>
    </row>
    <row r="80" spans="1:7" x14ac:dyDescent="0.25">
      <c r="A80" s="87" t="s">
        <v>363</v>
      </c>
      <c r="B80" s="76">
        <v>0</v>
      </c>
      <c r="C80" s="76">
        <v>0</v>
      </c>
      <c r="D80" s="76">
        <v>0</v>
      </c>
      <c r="E80" s="76">
        <v>0</v>
      </c>
      <c r="F80" s="76">
        <v>0</v>
      </c>
      <c r="G80" s="76">
        <f t="shared" si="18"/>
        <v>0</v>
      </c>
    </row>
    <row r="81" spans="1:7" x14ac:dyDescent="0.25">
      <c r="A81" s="87" t="s">
        <v>364</v>
      </c>
      <c r="B81" s="76">
        <v>0</v>
      </c>
      <c r="C81" s="76">
        <v>0</v>
      </c>
      <c r="D81" s="76">
        <v>0</v>
      </c>
      <c r="E81" s="76">
        <v>0</v>
      </c>
      <c r="F81" s="76">
        <v>0</v>
      </c>
      <c r="G81" s="76">
        <f t="shared" si="18"/>
        <v>0</v>
      </c>
    </row>
    <row r="82" spans="1:7" x14ac:dyDescent="0.25">
      <c r="A82" s="87" t="s">
        <v>365</v>
      </c>
      <c r="B82" s="76">
        <v>0</v>
      </c>
      <c r="C82" s="76">
        <v>0</v>
      </c>
      <c r="D82" s="76">
        <v>0</v>
      </c>
      <c r="E82" s="76">
        <v>0</v>
      </c>
      <c r="F82" s="76">
        <v>0</v>
      </c>
      <c r="G82" s="76">
        <v>0</v>
      </c>
    </row>
    <row r="83" spans="1:7" x14ac:dyDescent="0.25">
      <c r="A83" s="88"/>
      <c r="B83" s="76"/>
      <c r="C83" s="76"/>
      <c r="D83" s="76"/>
      <c r="E83" s="76"/>
      <c r="F83" s="76"/>
      <c r="G83" s="76"/>
    </row>
    <row r="84" spans="1:7" x14ac:dyDescent="0.25">
      <c r="A84" s="29" t="s">
        <v>366</v>
      </c>
      <c r="B84" s="85">
        <f t="shared" ref="B84:G84" si="19">SUM(B85,B93,B103,B113,B123,B133,B137,B146,B150)</f>
        <v>0</v>
      </c>
      <c r="C84" s="85">
        <f t="shared" si="19"/>
        <v>0</v>
      </c>
      <c r="D84" s="85">
        <f t="shared" si="19"/>
        <v>0</v>
      </c>
      <c r="E84" s="85">
        <f t="shared" si="19"/>
        <v>0</v>
      </c>
      <c r="F84" s="85">
        <f t="shared" si="19"/>
        <v>0</v>
      </c>
      <c r="G84" s="85">
        <f t="shared" si="19"/>
        <v>0</v>
      </c>
    </row>
    <row r="85" spans="1:7" x14ac:dyDescent="0.25">
      <c r="A85" s="86" t="s">
        <v>293</v>
      </c>
      <c r="B85" s="85">
        <f t="shared" ref="B85:G85" si="20">SUM(B86:B92)</f>
        <v>0</v>
      </c>
      <c r="C85" s="85">
        <f t="shared" si="20"/>
        <v>0</v>
      </c>
      <c r="D85" s="85">
        <f t="shared" si="20"/>
        <v>0</v>
      </c>
      <c r="E85" s="85">
        <f t="shared" si="20"/>
        <v>0</v>
      </c>
      <c r="F85" s="85">
        <f t="shared" si="20"/>
        <v>0</v>
      </c>
      <c r="G85" s="85">
        <f t="shared" si="20"/>
        <v>0</v>
      </c>
    </row>
    <row r="86" spans="1:7" x14ac:dyDescent="0.25">
      <c r="A86" s="87" t="s">
        <v>294</v>
      </c>
      <c r="B86" s="76">
        <v>0</v>
      </c>
      <c r="C86" s="76">
        <v>0</v>
      </c>
      <c r="D86" s="76">
        <v>0</v>
      </c>
      <c r="E86" s="76">
        <v>0</v>
      </c>
      <c r="F86" s="76">
        <v>0</v>
      </c>
      <c r="G86" s="76">
        <f>D86-E86</f>
        <v>0</v>
      </c>
    </row>
    <row r="87" spans="1:7" x14ac:dyDescent="0.25">
      <c r="A87" s="87" t="s">
        <v>295</v>
      </c>
      <c r="B87" s="76">
        <v>0</v>
      </c>
      <c r="C87" s="76">
        <v>0</v>
      </c>
      <c r="D87" s="76">
        <v>0</v>
      </c>
      <c r="E87" s="76">
        <v>0</v>
      </c>
      <c r="F87" s="76">
        <v>0</v>
      </c>
      <c r="G87" s="76">
        <f t="shared" ref="G87:G92" si="21">D87-E87</f>
        <v>0</v>
      </c>
    </row>
    <row r="88" spans="1:7" x14ac:dyDescent="0.25">
      <c r="A88" s="87" t="s">
        <v>296</v>
      </c>
      <c r="B88" s="76">
        <v>0</v>
      </c>
      <c r="C88" s="76">
        <v>0</v>
      </c>
      <c r="D88" s="76">
        <v>0</v>
      </c>
      <c r="E88" s="76">
        <v>0</v>
      </c>
      <c r="F88" s="76">
        <v>0</v>
      </c>
      <c r="G88" s="76">
        <f t="shared" si="21"/>
        <v>0</v>
      </c>
    </row>
    <row r="89" spans="1:7" x14ac:dyDescent="0.25">
      <c r="A89" s="87" t="s">
        <v>297</v>
      </c>
      <c r="B89" s="76">
        <v>0</v>
      </c>
      <c r="C89" s="76">
        <v>0</v>
      </c>
      <c r="D89" s="76">
        <v>0</v>
      </c>
      <c r="E89" s="76">
        <v>0</v>
      </c>
      <c r="F89" s="76">
        <v>0</v>
      </c>
      <c r="G89" s="76">
        <f t="shared" si="21"/>
        <v>0</v>
      </c>
    </row>
    <row r="90" spans="1:7" x14ac:dyDescent="0.25">
      <c r="A90" s="87" t="s">
        <v>298</v>
      </c>
      <c r="B90" s="76">
        <v>0</v>
      </c>
      <c r="C90" s="76">
        <v>0</v>
      </c>
      <c r="D90" s="76">
        <v>0</v>
      </c>
      <c r="E90" s="76">
        <v>0</v>
      </c>
      <c r="F90" s="76">
        <v>0</v>
      </c>
      <c r="G90" s="76">
        <f t="shared" si="21"/>
        <v>0</v>
      </c>
    </row>
    <row r="91" spans="1:7" x14ac:dyDescent="0.25">
      <c r="A91" s="87" t="s">
        <v>299</v>
      </c>
      <c r="B91" s="76">
        <v>0</v>
      </c>
      <c r="C91" s="76">
        <v>0</v>
      </c>
      <c r="D91" s="76">
        <v>0</v>
      </c>
      <c r="E91" s="76">
        <v>0</v>
      </c>
      <c r="F91" s="76">
        <v>0</v>
      </c>
      <c r="G91" s="76">
        <f t="shared" si="21"/>
        <v>0</v>
      </c>
    </row>
    <row r="92" spans="1:7" x14ac:dyDescent="0.25">
      <c r="A92" s="87" t="s">
        <v>300</v>
      </c>
      <c r="B92" s="76">
        <v>0</v>
      </c>
      <c r="C92" s="76">
        <v>0</v>
      </c>
      <c r="D92" s="76">
        <v>0</v>
      </c>
      <c r="E92" s="76">
        <v>0</v>
      </c>
      <c r="F92" s="76">
        <v>0</v>
      </c>
      <c r="G92" s="76">
        <f t="shared" si="21"/>
        <v>0</v>
      </c>
    </row>
    <row r="93" spans="1:7" x14ac:dyDescent="0.25">
      <c r="A93" s="86" t="s">
        <v>301</v>
      </c>
      <c r="B93" s="85">
        <f t="shared" ref="B93:G93" si="22">SUM(B94:B102)</f>
        <v>0</v>
      </c>
      <c r="C93" s="85">
        <f t="shared" si="22"/>
        <v>0</v>
      </c>
      <c r="D93" s="85">
        <f t="shared" si="22"/>
        <v>0</v>
      </c>
      <c r="E93" s="85">
        <f t="shared" si="22"/>
        <v>0</v>
      </c>
      <c r="F93" s="85">
        <f t="shared" si="22"/>
        <v>0</v>
      </c>
      <c r="G93" s="85">
        <f t="shared" si="22"/>
        <v>0</v>
      </c>
    </row>
    <row r="94" spans="1:7" x14ac:dyDescent="0.25">
      <c r="A94" s="87" t="s">
        <v>302</v>
      </c>
      <c r="B94" s="76">
        <v>0</v>
      </c>
      <c r="C94" s="76">
        <v>0</v>
      </c>
      <c r="D94" s="76">
        <v>0</v>
      </c>
      <c r="E94" s="76">
        <v>0</v>
      </c>
      <c r="F94" s="76">
        <v>0</v>
      </c>
      <c r="G94" s="76">
        <f>D94-E94</f>
        <v>0</v>
      </c>
    </row>
    <row r="95" spans="1:7" x14ac:dyDescent="0.25">
      <c r="A95" s="87" t="s">
        <v>303</v>
      </c>
      <c r="B95" s="76">
        <v>0</v>
      </c>
      <c r="C95" s="76">
        <v>0</v>
      </c>
      <c r="D95" s="76">
        <v>0</v>
      </c>
      <c r="E95" s="76">
        <v>0</v>
      </c>
      <c r="F95" s="76">
        <v>0</v>
      </c>
      <c r="G95" s="76">
        <f t="shared" ref="G95:G102" si="23">D95-E95</f>
        <v>0</v>
      </c>
    </row>
    <row r="96" spans="1:7" x14ac:dyDescent="0.25">
      <c r="A96" s="87" t="s">
        <v>304</v>
      </c>
      <c r="B96" s="76">
        <v>0</v>
      </c>
      <c r="C96" s="76">
        <v>0</v>
      </c>
      <c r="D96" s="76">
        <v>0</v>
      </c>
      <c r="E96" s="76">
        <v>0</v>
      </c>
      <c r="F96" s="76">
        <v>0</v>
      </c>
      <c r="G96" s="76">
        <f t="shared" si="23"/>
        <v>0</v>
      </c>
    </row>
    <row r="97" spans="1:7" x14ac:dyDescent="0.25">
      <c r="A97" s="87" t="s">
        <v>305</v>
      </c>
      <c r="B97" s="76">
        <v>0</v>
      </c>
      <c r="C97" s="76">
        <v>0</v>
      </c>
      <c r="D97" s="76">
        <v>0</v>
      </c>
      <c r="E97" s="76">
        <v>0</v>
      </c>
      <c r="F97" s="76">
        <v>0</v>
      </c>
      <c r="G97" s="76">
        <f t="shared" si="23"/>
        <v>0</v>
      </c>
    </row>
    <row r="98" spans="1:7" x14ac:dyDescent="0.25">
      <c r="A98" s="89" t="s">
        <v>306</v>
      </c>
      <c r="B98" s="76">
        <v>0</v>
      </c>
      <c r="C98" s="76">
        <v>0</v>
      </c>
      <c r="D98" s="76">
        <v>0</v>
      </c>
      <c r="E98" s="76">
        <v>0</v>
      </c>
      <c r="F98" s="76">
        <v>0</v>
      </c>
      <c r="G98" s="76">
        <f t="shared" si="23"/>
        <v>0</v>
      </c>
    </row>
    <row r="99" spans="1:7" x14ac:dyDescent="0.25">
      <c r="A99" s="87" t="s">
        <v>307</v>
      </c>
      <c r="B99" s="76">
        <v>0</v>
      </c>
      <c r="C99" s="76">
        <v>0</v>
      </c>
      <c r="D99" s="76">
        <v>0</v>
      </c>
      <c r="E99" s="76">
        <v>0</v>
      </c>
      <c r="F99" s="76">
        <v>0</v>
      </c>
      <c r="G99" s="76">
        <f t="shared" si="23"/>
        <v>0</v>
      </c>
    </row>
    <row r="100" spans="1:7" x14ac:dyDescent="0.25">
      <c r="A100" s="87" t="s">
        <v>308</v>
      </c>
      <c r="B100" s="76">
        <v>0</v>
      </c>
      <c r="C100" s="76">
        <v>0</v>
      </c>
      <c r="D100" s="76">
        <v>0</v>
      </c>
      <c r="E100" s="76">
        <v>0</v>
      </c>
      <c r="F100" s="76">
        <v>0</v>
      </c>
      <c r="G100" s="76">
        <f t="shared" si="23"/>
        <v>0</v>
      </c>
    </row>
    <row r="101" spans="1:7" x14ac:dyDescent="0.25">
      <c r="A101" s="87" t="s">
        <v>309</v>
      </c>
      <c r="B101" s="76">
        <v>0</v>
      </c>
      <c r="C101" s="76">
        <v>0</v>
      </c>
      <c r="D101" s="76">
        <v>0</v>
      </c>
      <c r="E101" s="76">
        <v>0</v>
      </c>
      <c r="F101" s="76">
        <v>0</v>
      </c>
      <c r="G101" s="76">
        <f t="shared" si="23"/>
        <v>0</v>
      </c>
    </row>
    <row r="102" spans="1:7" x14ac:dyDescent="0.25">
      <c r="A102" s="87" t="s">
        <v>310</v>
      </c>
      <c r="B102" s="76">
        <v>0</v>
      </c>
      <c r="C102" s="76">
        <v>0</v>
      </c>
      <c r="D102" s="76">
        <v>0</v>
      </c>
      <c r="E102" s="76">
        <v>0</v>
      </c>
      <c r="F102" s="76">
        <v>0</v>
      </c>
      <c r="G102" s="76">
        <f t="shared" si="23"/>
        <v>0</v>
      </c>
    </row>
    <row r="103" spans="1:7" x14ac:dyDescent="0.25">
      <c r="A103" s="86" t="s">
        <v>311</v>
      </c>
      <c r="B103" s="85">
        <f t="shared" ref="B103:G103" si="24">SUM(B104:B112)</f>
        <v>0</v>
      </c>
      <c r="C103" s="85">
        <f t="shared" si="24"/>
        <v>0</v>
      </c>
      <c r="D103" s="85">
        <f t="shared" si="24"/>
        <v>0</v>
      </c>
      <c r="E103" s="85">
        <f t="shared" si="24"/>
        <v>0</v>
      </c>
      <c r="F103" s="85">
        <f t="shared" si="24"/>
        <v>0</v>
      </c>
      <c r="G103" s="85">
        <f t="shared" si="24"/>
        <v>0</v>
      </c>
    </row>
    <row r="104" spans="1:7" x14ac:dyDescent="0.25">
      <c r="A104" s="87" t="s">
        <v>312</v>
      </c>
      <c r="B104" s="76">
        <v>0</v>
      </c>
      <c r="C104" s="76">
        <v>0</v>
      </c>
      <c r="D104" s="76">
        <v>0</v>
      </c>
      <c r="E104" s="76">
        <v>0</v>
      </c>
      <c r="F104" s="76">
        <v>0</v>
      </c>
      <c r="G104" s="76">
        <f>D104-E104</f>
        <v>0</v>
      </c>
    </row>
    <row r="105" spans="1:7" x14ac:dyDescent="0.25">
      <c r="A105" s="87" t="s">
        <v>313</v>
      </c>
      <c r="B105" s="76">
        <v>0</v>
      </c>
      <c r="C105" s="76">
        <v>0</v>
      </c>
      <c r="D105" s="76">
        <v>0</v>
      </c>
      <c r="E105" s="76">
        <v>0</v>
      </c>
      <c r="F105" s="76">
        <v>0</v>
      </c>
      <c r="G105" s="76">
        <f t="shared" ref="G105:G112" si="25">D105-E105</f>
        <v>0</v>
      </c>
    </row>
    <row r="106" spans="1:7" x14ac:dyDescent="0.25">
      <c r="A106" s="87" t="s">
        <v>314</v>
      </c>
      <c r="B106" s="76">
        <v>0</v>
      </c>
      <c r="C106" s="76">
        <v>0</v>
      </c>
      <c r="D106" s="76">
        <v>0</v>
      </c>
      <c r="E106" s="76">
        <v>0</v>
      </c>
      <c r="F106" s="76">
        <v>0</v>
      </c>
      <c r="G106" s="76">
        <f t="shared" si="25"/>
        <v>0</v>
      </c>
    </row>
    <row r="107" spans="1:7" x14ac:dyDescent="0.25">
      <c r="A107" s="87" t="s">
        <v>315</v>
      </c>
      <c r="B107" s="76">
        <v>0</v>
      </c>
      <c r="C107" s="76">
        <v>0</v>
      </c>
      <c r="D107" s="76">
        <v>0</v>
      </c>
      <c r="E107" s="76">
        <v>0</v>
      </c>
      <c r="F107" s="76">
        <v>0</v>
      </c>
      <c r="G107" s="76">
        <f t="shared" si="25"/>
        <v>0</v>
      </c>
    </row>
    <row r="108" spans="1:7" x14ac:dyDescent="0.25">
      <c r="A108" s="87" t="s">
        <v>316</v>
      </c>
      <c r="B108" s="76">
        <v>0</v>
      </c>
      <c r="C108" s="76">
        <v>0</v>
      </c>
      <c r="D108" s="76">
        <v>0</v>
      </c>
      <c r="E108" s="76">
        <v>0</v>
      </c>
      <c r="F108" s="76">
        <v>0</v>
      </c>
      <c r="G108" s="76">
        <f t="shared" si="25"/>
        <v>0</v>
      </c>
    </row>
    <row r="109" spans="1:7" x14ac:dyDescent="0.25">
      <c r="A109" s="87" t="s">
        <v>317</v>
      </c>
      <c r="B109" s="76">
        <v>0</v>
      </c>
      <c r="C109" s="76">
        <v>0</v>
      </c>
      <c r="D109" s="76">
        <v>0</v>
      </c>
      <c r="E109" s="76">
        <v>0</v>
      </c>
      <c r="F109" s="76">
        <v>0</v>
      </c>
      <c r="G109" s="76">
        <f t="shared" si="25"/>
        <v>0</v>
      </c>
    </row>
    <row r="110" spans="1:7" x14ac:dyDescent="0.25">
      <c r="A110" s="87" t="s">
        <v>318</v>
      </c>
      <c r="B110" s="76">
        <v>0</v>
      </c>
      <c r="C110" s="76">
        <v>0</v>
      </c>
      <c r="D110" s="76">
        <v>0</v>
      </c>
      <c r="E110" s="76">
        <v>0</v>
      </c>
      <c r="F110" s="76">
        <v>0</v>
      </c>
      <c r="G110" s="76">
        <f t="shared" si="25"/>
        <v>0</v>
      </c>
    </row>
    <row r="111" spans="1:7" x14ac:dyDescent="0.25">
      <c r="A111" s="87" t="s">
        <v>319</v>
      </c>
      <c r="B111" s="76">
        <v>0</v>
      </c>
      <c r="C111" s="76">
        <v>0</v>
      </c>
      <c r="D111" s="76">
        <v>0</v>
      </c>
      <c r="E111" s="76">
        <v>0</v>
      </c>
      <c r="F111" s="76">
        <v>0</v>
      </c>
      <c r="G111" s="76">
        <f t="shared" si="25"/>
        <v>0</v>
      </c>
    </row>
    <row r="112" spans="1:7" x14ac:dyDescent="0.25">
      <c r="A112" s="87" t="s">
        <v>320</v>
      </c>
      <c r="B112" s="76">
        <v>0</v>
      </c>
      <c r="C112" s="76">
        <v>0</v>
      </c>
      <c r="D112" s="76">
        <v>0</v>
      </c>
      <c r="E112" s="76">
        <v>0</v>
      </c>
      <c r="F112" s="76">
        <v>0</v>
      </c>
      <c r="G112" s="76">
        <f t="shared" si="25"/>
        <v>0</v>
      </c>
    </row>
    <row r="113" spans="1:7" x14ac:dyDescent="0.25">
      <c r="A113" s="86" t="s">
        <v>321</v>
      </c>
      <c r="B113" s="85">
        <f t="shared" ref="B113:G113" si="26">SUM(B114:B122)</f>
        <v>0</v>
      </c>
      <c r="C113" s="85">
        <f t="shared" si="26"/>
        <v>0</v>
      </c>
      <c r="D113" s="85">
        <f t="shared" si="26"/>
        <v>0</v>
      </c>
      <c r="E113" s="85">
        <f t="shared" si="26"/>
        <v>0</v>
      </c>
      <c r="F113" s="85">
        <f t="shared" si="26"/>
        <v>0</v>
      </c>
      <c r="G113" s="85">
        <f t="shared" si="26"/>
        <v>0</v>
      </c>
    </row>
    <row r="114" spans="1:7" x14ac:dyDescent="0.25">
      <c r="A114" s="87" t="s">
        <v>322</v>
      </c>
      <c r="B114" s="76">
        <v>0</v>
      </c>
      <c r="C114" s="76">
        <v>0</v>
      </c>
      <c r="D114" s="76">
        <v>0</v>
      </c>
      <c r="E114" s="76">
        <v>0</v>
      </c>
      <c r="F114" s="76">
        <v>0</v>
      </c>
      <c r="G114" s="76">
        <f>D114-E114</f>
        <v>0</v>
      </c>
    </row>
    <row r="115" spans="1:7" x14ac:dyDescent="0.25">
      <c r="A115" s="87" t="s">
        <v>323</v>
      </c>
      <c r="B115" s="76">
        <v>0</v>
      </c>
      <c r="C115" s="76">
        <v>0</v>
      </c>
      <c r="D115" s="76">
        <v>0</v>
      </c>
      <c r="E115" s="76">
        <v>0</v>
      </c>
      <c r="F115" s="76">
        <v>0</v>
      </c>
      <c r="G115" s="76">
        <f t="shared" ref="G115:G122" si="27">D115-E115</f>
        <v>0</v>
      </c>
    </row>
    <row r="116" spans="1:7" x14ac:dyDescent="0.25">
      <c r="A116" s="87" t="s">
        <v>324</v>
      </c>
      <c r="B116" s="76">
        <v>0</v>
      </c>
      <c r="C116" s="76">
        <v>0</v>
      </c>
      <c r="D116" s="76">
        <v>0</v>
      </c>
      <c r="E116" s="76">
        <v>0</v>
      </c>
      <c r="F116" s="76">
        <v>0</v>
      </c>
      <c r="G116" s="76">
        <f t="shared" si="27"/>
        <v>0</v>
      </c>
    </row>
    <row r="117" spans="1:7" x14ac:dyDescent="0.25">
      <c r="A117" s="87" t="s">
        <v>325</v>
      </c>
      <c r="B117" s="76">
        <v>0</v>
      </c>
      <c r="C117" s="76">
        <v>0</v>
      </c>
      <c r="D117" s="76">
        <v>0</v>
      </c>
      <c r="E117" s="76">
        <v>0</v>
      </c>
      <c r="F117" s="76">
        <v>0</v>
      </c>
      <c r="G117" s="76">
        <f t="shared" si="27"/>
        <v>0</v>
      </c>
    </row>
    <row r="118" spans="1:7" x14ac:dyDescent="0.25">
      <c r="A118" s="87" t="s">
        <v>326</v>
      </c>
      <c r="B118" s="76">
        <v>0</v>
      </c>
      <c r="C118" s="76">
        <v>0</v>
      </c>
      <c r="D118" s="76">
        <v>0</v>
      </c>
      <c r="E118" s="76">
        <v>0</v>
      </c>
      <c r="F118" s="76">
        <v>0</v>
      </c>
      <c r="G118" s="76">
        <f t="shared" si="27"/>
        <v>0</v>
      </c>
    </row>
    <row r="119" spans="1:7" x14ac:dyDescent="0.25">
      <c r="A119" s="87" t="s">
        <v>327</v>
      </c>
      <c r="B119" s="76">
        <v>0</v>
      </c>
      <c r="C119" s="76">
        <v>0</v>
      </c>
      <c r="D119" s="76">
        <v>0</v>
      </c>
      <c r="E119" s="76">
        <v>0</v>
      </c>
      <c r="F119" s="76">
        <v>0</v>
      </c>
      <c r="G119" s="76">
        <f t="shared" si="27"/>
        <v>0</v>
      </c>
    </row>
    <row r="120" spans="1:7" x14ac:dyDescent="0.25">
      <c r="A120" s="87" t="s">
        <v>328</v>
      </c>
      <c r="B120" s="76">
        <v>0</v>
      </c>
      <c r="C120" s="76">
        <v>0</v>
      </c>
      <c r="D120" s="76">
        <v>0</v>
      </c>
      <c r="E120" s="76">
        <v>0</v>
      </c>
      <c r="F120" s="76">
        <v>0</v>
      </c>
      <c r="G120" s="76">
        <f t="shared" si="27"/>
        <v>0</v>
      </c>
    </row>
    <row r="121" spans="1:7" x14ac:dyDescent="0.25">
      <c r="A121" s="87" t="s">
        <v>329</v>
      </c>
      <c r="B121" s="76">
        <v>0</v>
      </c>
      <c r="C121" s="76">
        <v>0</v>
      </c>
      <c r="D121" s="76">
        <v>0</v>
      </c>
      <c r="E121" s="76">
        <v>0</v>
      </c>
      <c r="F121" s="76">
        <v>0</v>
      </c>
      <c r="G121" s="76">
        <f t="shared" si="27"/>
        <v>0</v>
      </c>
    </row>
    <row r="122" spans="1:7" x14ac:dyDescent="0.25">
      <c r="A122" s="87" t="s">
        <v>330</v>
      </c>
      <c r="B122" s="76">
        <v>0</v>
      </c>
      <c r="C122" s="76">
        <v>0</v>
      </c>
      <c r="D122" s="76">
        <v>0</v>
      </c>
      <c r="E122" s="76">
        <v>0</v>
      </c>
      <c r="F122" s="76">
        <v>0</v>
      </c>
      <c r="G122" s="76">
        <f t="shared" si="27"/>
        <v>0</v>
      </c>
    </row>
    <row r="123" spans="1:7" x14ac:dyDescent="0.25">
      <c r="A123" s="86" t="s">
        <v>331</v>
      </c>
      <c r="B123" s="85">
        <f t="shared" ref="B123:G123" si="28">SUM(B124:B132)</f>
        <v>0</v>
      </c>
      <c r="C123" s="85">
        <f t="shared" si="28"/>
        <v>0</v>
      </c>
      <c r="D123" s="85">
        <f t="shared" si="28"/>
        <v>0</v>
      </c>
      <c r="E123" s="85">
        <f t="shared" si="28"/>
        <v>0</v>
      </c>
      <c r="F123" s="85">
        <f t="shared" si="28"/>
        <v>0</v>
      </c>
      <c r="G123" s="85">
        <f t="shared" si="28"/>
        <v>0</v>
      </c>
    </row>
    <row r="124" spans="1:7" x14ac:dyDescent="0.25">
      <c r="A124" s="87" t="s">
        <v>332</v>
      </c>
      <c r="B124" s="76">
        <v>0</v>
      </c>
      <c r="C124" s="76">
        <v>0</v>
      </c>
      <c r="D124" s="76">
        <v>0</v>
      </c>
      <c r="E124" s="76">
        <v>0</v>
      </c>
      <c r="F124" s="76">
        <v>0</v>
      </c>
      <c r="G124" s="76">
        <f>D124-E124</f>
        <v>0</v>
      </c>
    </row>
    <row r="125" spans="1:7" x14ac:dyDescent="0.25">
      <c r="A125" s="87" t="s">
        <v>333</v>
      </c>
      <c r="B125" s="76">
        <v>0</v>
      </c>
      <c r="C125" s="76">
        <v>0</v>
      </c>
      <c r="D125" s="76">
        <v>0</v>
      </c>
      <c r="E125" s="76">
        <v>0</v>
      </c>
      <c r="F125" s="76">
        <v>0</v>
      </c>
      <c r="G125" s="76">
        <f t="shared" ref="G125:G132" si="29">D125-E125</f>
        <v>0</v>
      </c>
    </row>
    <row r="126" spans="1:7" x14ac:dyDescent="0.25">
      <c r="A126" s="87" t="s">
        <v>334</v>
      </c>
      <c r="B126" s="76">
        <v>0</v>
      </c>
      <c r="C126" s="76">
        <v>0</v>
      </c>
      <c r="D126" s="76">
        <v>0</v>
      </c>
      <c r="E126" s="76">
        <v>0</v>
      </c>
      <c r="F126" s="76">
        <v>0</v>
      </c>
      <c r="G126" s="76">
        <f t="shared" si="29"/>
        <v>0</v>
      </c>
    </row>
    <row r="127" spans="1:7" x14ac:dyDescent="0.25">
      <c r="A127" s="87" t="s">
        <v>335</v>
      </c>
      <c r="B127" s="76">
        <v>0</v>
      </c>
      <c r="C127" s="76">
        <v>0</v>
      </c>
      <c r="D127" s="76">
        <v>0</v>
      </c>
      <c r="E127" s="76">
        <v>0</v>
      </c>
      <c r="F127" s="76">
        <v>0</v>
      </c>
      <c r="G127" s="76">
        <f t="shared" si="29"/>
        <v>0</v>
      </c>
    </row>
    <row r="128" spans="1:7" x14ac:dyDescent="0.25">
      <c r="A128" s="87" t="s">
        <v>336</v>
      </c>
      <c r="B128" s="76">
        <v>0</v>
      </c>
      <c r="C128" s="76">
        <v>0</v>
      </c>
      <c r="D128" s="76">
        <v>0</v>
      </c>
      <c r="E128" s="76">
        <v>0</v>
      </c>
      <c r="F128" s="76">
        <v>0</v>
      </c>
      <c r="G128" s="76">
        <f t="shared" si="29"/>
        <v>0</v>
      </c>
    </row>
    <row r="129" spans="1:7" x14ac:dyDescent="0.25">
      <c r="A129" s="87" t="s">
        <v>337</v>
      </c>
      <c r="B129" s="76">
        <v>0</v>
      </c>
      <c r="C129" s="76">
        <v>0</v>
      </c>
      <c r="D129" s="76">
        <v>0</v>
      </c>
      <c r="E129" s="76">
        <v>0</v>
      </c>
      <c r="F129" s="76">
        <v>0</v>
      </c>
      <c r="G129" s="76">
        <f t="shared" si="29"/>
        <v>0</v>
      </c>
    </row>
    <row r="130" spans="1:7" x14ac:dyDescent="0.25">
      <c r="A130" s="87" t="s">
        <v>338</v>
      </c>
      <c r="B130" s="76">
        <v>0</v>
      </c>
      <c r="C130" s="76">
        <v>0</v>
      </c>
      <c r="D130" s="76">
        <v>0</v>
      </c>
      <c r="E130" s="76">
        <v>0</v>
      </c>
      <c r="F130" s="76">
        <v>0</v>
      </c>
      <c r="G130" s="76">
        <f t="shared" si="29"/>
        <v>0</v>
      </c>
    </row>
    <row r="131" spans="1:7" x14ac:dyDescent="0.25">
      <c r="A131" s="87" t="s">
        <v>339</v>
      </c>
      <c r="B131" s="76">
        <v>0</v>
      </c>
      <c r="C131" s="76">
        <v>0</v>
      </c>
      <c r="D131" s="76">
        <v>0</v>
      </c>
      <c r="E131" s="76">
        <v>0</v>
      </c>
      <c r="F131" s="76">
        <v>0</v>
      </c>
      <c r="G131" s="76">
        <f t="shared" si="29"/>
        <v>0</v>
      </c>
    </row>
    <row r="132" spans="1:7" x14ac:dyDescent="0.25">
      <c r="A132" s="87" t="s">
        <v>340</v>
      </c>
      <c r="B132" s="76">
        <v>0</v>
      </c>
      <c r="C132" s="76">
        <v>0</v>
      </c>
      <c r="D132" s="76">
        <v>0</v>
      </c>
      <c r="E132" s="76">
        <v>0</v>
      </c>
      <c r="F132" s="76">
        <v>0</v>
      </c>
      <c r="G132" s="76">
        <f t="shared" si="29"/>
        <v>0</v>
      </c>
    </row>
    <row r="133" spans="1:7" x14ac:dyDescent="0.25">
      <c r="A133" s="86" t="s">
        <v>341</v>
      </c>
      <c r="B133" s="85">
        <f t="shared" ref="B133:G133" si="30">SUM(B134:B136)</f>
        <v>0</v>
      </c>
      <c r="C133" s="85">
        <f t="shared" si="30"/>
        <v>0</v>
      </c>
      <c r="D133" s="85">
        <f t="shared" si="30"/>
        <v>0</v>
      </c>
      <c r="E133" s="85">
        <f t="shared" si="30"/>
        <v>0</v>
      </c>
      <c r="F133" s="85">
        <f t="shared" si="30"/>
        <v>0</v>
      </c>
      <c r="G133" s="85">
        <f t="shared" si="30"/>
        <v>0</v>
      </c>
    </row>
    <row r="134" spans="1:7" x14ac:dyDescent="0.25">
      <c r="A134" s="87" t="s">
        <v>342</v>
      </c>
      <c r="B134" s="76">
        <v>0</v>
      </c>
      <c r="C134" s="76">
        <v>0</v>
      </c>
      <c r="D134" s="76">
        <v>0</v>
      </c>
      <c r="E134" s="76">
        <v>0</v>
      </c>
      <c r="F134" s="76">
        <v>0</v>
      </c>
      <c r="G134" s="76">
        <f>D134-E134</f>
        <v>0</v>
      </c>
    </row>
    <row r="135" spans="1:7" x14ac:dyDescent="0.25">
      <c r="A135" s="87" t="s">
        <v>343</v>
      </c>
      <c r="B135" s="76">
        <v>0</v>
      </c>
      <c r="C135" s="76">
        <v>0</v>
      </c>
      <c r="D135" s="76">
        <v>0</v>
      </c>
      <c r="E135" s="76">
        <v>0</v>
      </c>
      <c r="F135" s="76">
        <v>0</v>
      </c>
      <c r="G135" s="76">
        <f t="shared" ref="G135:G136" si="31">D135-E135</f>
        <v>0</v>
      </c>
    </row>
    <row r="136" spans="1:7" x14ac:dyDescent="0.25">
      <c r="A136" s="87" t="s">
        <v>344</v>
      </c>
      <c r="B136" s="76">
        <v>0</v>
      </c>
      <c r="C136" s="76">
        <v>0</v>
      </c>
      <c r="D136" s="76">
        <v>0</v>
      </c>
      <c r="E136" s="76">
        <v>0</v>
      </c>
      <c r="F136" s="76">
        <v>0</v>
      </c>
      <c r="G136" s="76">
        <f t="shared" si="31"/>
        <v>0</v>
      </c>
    </row>
    <row r="137" spans="1:7" x14ac:dyDescent="0.25">
      <c r="A137" s="86" t="s">
        <v>345</v>
      </c>
      <c r="B137" s="85">
        <f t="shared" ref="B137:G137" si="32">SUM(B138:B142,B144:B145)</f>
        <v>0</v>
      </c>
      <c r="C137" s="85">
        <f t="shared" si="32"/>
        <v>0</v>
      </c>
      <c r="D137" s="85">
        <f t="shared" si="32"/>
        <v>0</v>
      </c>
      <c r="E137" s="85">
        <f t="shared" si="32"/>
        <v>0</v>
      </c>
      <c r="F137" s="85">
        <f t="shared" si="32"/>
        <v>0</v>
      </c>
      <c r="G137" s="85">
        <f t="shared" si="32"/>
        <v>0</v>
      </c>
    </row>
    <row r="138" spans="1:7" x14ac:dyDescent="0.25">
      <c r="A138" s="87" t="s">
        <v>346</v>
      </c>
      <c r="B138" s="76">
        <v>0</v>
      </c>
      <c r="C138" s="76">
        <v>0</v>
      </c>
      <c r="D138" s="76">
        <v>0</v>
      </c>
      <c r="E138" s="76">
        <v>0</v>
      </c>
      <c r="F138" s="76">
        <v>0</v>
      </c>
      <c r="G138" s="76">
        <f>D138-E138</f>
        <v>0</v>
      </c>
    </row>
    <row r="139" spans="1:7" x14ac:dyDescent="0.25">
      <c r="A139" s="87" t="s">
        <v>347</v>
      </c>
      <c r="B139" s="76">
        <v>0</v>
      </c>
      <c r="C139" s="76">
        <v>0</v>
      </c>
      <c r="D139" s="76">
        <v>0</v>
      </c>
      <c r="E139" s="76">
        <v>0</v>
      </c>
      <c r="F139" s="76">
        <v>0</v>
      </c>
      <c r="G139" s="76">
        <f t="shared" ref="G139:G145" si="33">D139-E139</f>
        <v>0</v>
      </c>
    </row>
    <row r="140" spans="1:7" x14ac:dyDescent="0.25">
      <c r="A140" s="87" t="s">
        <v>348</v>
      </c>
      <c r="B140" s="76">
        <v>0</v>
      </c>
      <c r="C140" s="76">
        <v>0</v>
      </c>
      <c r="D140" s="76">
        <v>0</v>
      </c>
      <c r="E140" s="76">
        <v>0</v>
      </c>
      <c r="F140" s="76">
        <v>0</v>
      </c>
      <c r="G140" s="76">
        <f t="shared" si="33"/>
        <v>0</v>
      </c>
    </row>
    <row r="141" spans="1:7" x14ac:dyDescent="0.25">
      <c r="A141" s="87" t="s">
        <v>349</v>
      </c>
      <c r="B141" s="76">
        <v>0</v>
      </c>
      <c r="C141" s="76">
        <v>0</v>
      </c>
      <c r="D141" s="76">
        <v>0</v>
      </c>
      <c r="E141" s="76">
        <v>0</v>
      </c>
      <c r="F141" s="76">
        <v>0</v>
      </c>
      <c r="G141" s="76">
        <f t="shared" si="33"/>
        <v>0</v>
      </c>
    </row>
    <row r="142" spans="1:7" x14ac:dyDescent="0.25">
      <c r="A142" s="87" t="s">
        <v>350</v>
      </c>
      <c r="B142" s="76">
        <v>0</v>
      </c>
      <c r="C142" s="76">
        <v>0</v>
      </c>
      <c r="D142" s="76">
        <v>0</v>
      </c>
      <c r="E142" s="76">
        <v>0</v>
      </c>
      <c r="F142" s="76">
        <v>0</v>
      </c>
      <c r="G142" s="76">
        <f t="shared" si="33"/>
        <v>0</v>
      </c>
    </row>
    <row r="143" spans="1:7" x14ac:dyDescent="0.25">
      <c r="A143" s="87" t="s">
        <v>351</v>
      </c>
      <c r="B143" s="76">
        <v>0</v>
      </c>
      <c r="C143" s="76">
        <v>0</v>
      </c>
      <c r="D143" s="76">
        <v>0</v>
      </c>
      <c r="E143" s="76">
        <v>0</v>
      </c>
      <c r="F143" s="76">
        <v>0</v>
      </c>
      <c r="G143" s="76">
        <f t="shared" si="33"/>
        <v>0</v>
      </c>
    </row>
    <row r="144" spans="1:7" x14ac:dyDescent="0.25">
      <c r="A144" s="87" t="s">
        <v>352</v>
      </c>
      <c r="B144" s="76">
        <v>0</v>
      </c>
      <c r="C144" s="76">
        <v>0</v>
      </c>
      <c r="D144" s="76">
        <v>0</v>
      </c>
      <c r="E144" s="76">
        <v>0</v>
      </c>
      <c r="F144" s="76">
        <v>0</v>
      </c>
      <c r="G144" s="76">
        <f t="shared" si="33"/>
        <v>0</v>
      </c>
    </row>
    <row r="145" spans="1:7" x14ac:dyDescent="0.25">
      <c r="A145" s="87" t="s">
        <v>353</v>
      </c>
      <c r="B145" s="76">
        <v>0</v>
      </c>
      <c r="C145" s="76">
        <v>0</v>
      </c>
      <c r="D145" s="76">
        <v>0</v>
      </c>
      <c r="E145" s="76">
        <v>0</v>
      </c>
      <c r="F145" s="76">
        <v>0</v>
      </c>
      <c r="G145" s="76">
        <f t="shared" si="33"/>
        <v>0</v>
      </c>
    </row>
    <row r="146" spans="1:7" x14ac:dyDescent="0.25">
      <c r="A146" s="86" t="s">
        <v>354</v>
      </c>
      <c r="B146" s="85">
        <f t="shared" ref="B146:G146" si="34">SUM(B147:B149)</f>
        <v>0</v>
      </c>
      <c r="C146" s="85">
        <f t="shared" si="34"/>
        <v>0</v>
      </c>
      <c r="D146" s="85">
        <f t="shared" si="34"/>
        <v>0</v>
      </c>
      <c r="E146" s="85">
        <f t="shared" si="34"/>
        <v>0</v>
      </c>
      <c r="F146" s="85">
        <f t="shared" si="34"/>
        <v>0</v>
      </c>
      <c r="G146" s="85">
        <f t="shared" si="34"/>
        <v>0</v>
      </c>
    </row>
    <row r="147" spans="1:7" x14ac:dyDescent="0.25">
      <c r="A147" s="87" t="s">
        <v>355</v>
      </c>
      <c r="B147" s="76">
        <v>0</v>
      </c>
      <c r="C147" s="76">
        <v>0</v>
      </c>
      <c r="D147" s="76">
        <v>0</v>
      </c>
      <c r="E147" s="76">
        <v>0</v>
      </c>
      <c r="F147" s="76">
        <v>0</v>
      </c>
      <c r="G147" s="76">
        <f>D147-E147</f>
        <v>0</v>
      </c>
    </row>
    <row r="148" spans="1:7" x14ac:dyDescent="0.25">
      <c r="A148" s="87" t="s">
        <v>356</v>
      </c>
      <c r="B148" s="76">
        <v>0</v>
      </c>
      <c r="C148" s="76">
        <v>0</v>
      </c>
      <c r="D148" s="76">
        <v>0</v>
      </c>
      <c r="E148" s="76">
        <v>0</v>
      </c>
      <c r="F148" s="76">
        <v>0</v>
      </c>
      <c r="G148" s="76">
        <f t="shared" ref="G148:G149" si="35">D148-E148</f>
        <v>0</v>
      </c>
    </row>
    <row r="149" spans="1:7" x14ac:dyDescent="0.25">
      <c r="A149" s="87" t="s">
        <v>357</v>
      </c>
      <c r="B149" s="76">
        <v>0</v>
      </c>
      <c r="C149" s="76">
        <v>0</v>
      </c>
      <c r="D149" s="76">
        <v>0</v>
      </c>
      <c r="E149" s="76">
        <v>0</v>
      </c>
      <c r="F149" s="76">
        <v>0</v>
      </c>
      <c r="G149" s="76">
        <f t="shared" si="35"/>
        <v>0</v>
      </c>
    </row>
    <row r="150" spans="1:7" x14ac:dyDescent="0.25">
      <c r="A150" s="86" t="s">
        <v>358</v>
      </c>
      <c r="B150" s="85">
        <f t="shared" ref="B150:G150" si="36">SUM(B151:B157)</f>
        <v>0</v>
      </c>
      <c r="C150" s="85">
        <f t="shared" si="36"/>
        <v>0</v>
      </c>
      <c r="D150" s="85">
        <f t="shared" si="36"/>
        <v>0</v>
      </c>
      <c r="E150" s="85">
        <f t="shared" si="36"/>
        <v>0</v>
      </c>
      <c r="F150" s="85">
        <f t="shared" si="36"/>
        <v>0</v>
      </c>
      <c r="G150" s="85">
        <f t="shared" si="36"/>
        <v>0</v>
      </c>
    </row>
    <row r="151" spans="1:7" x14ac:dyDescent="0.25">
      <c r="A151" s="87" t="s">
        <v>359</v>
      </c>
      <c r="B151" s="76">
        <v>0</v>
      </c>
      <c r="C151" s="76">
        <v>0</v>
      </c>
      <c r="D151" s="76">
        <v>0</v>
      </c>
      <c r="E151" s="76">
        <v>0</v>
      </c>
      <c r="F151" s="76">
        <v>0</v>
      </c>
      <c r="G151" s="76">
        <f>D151-E151</f>
        <v>0</v>
      </c>
    </row>
    <row r="152" spans="1:7" x14ac:dyDescent="0.25">
      <c r="A152" s="87" t="s">
        <v>360</v>
      </c>
      <c r="B152" s="76">
        <v>0</v>
      </c>
      <c r="C152" s="76">
        <v>0</v>
      </c>
      <c r="D152" s="76">
        <v>0</v>
      </c>
      <c r="E152" s="76">
        <v>0</v>
      </c>
      <c r="F152" s="76">
        <v>0</v>
      </c>
      <c r="G152" s="76">
        <f t="shared" ref="G152:G157" si="37">D152-E152</f>
        <v>0</v>
      </c>
    </row>
    <row r="153" spans="1:7" x14ac:dyDescent="0.25">
      <c r="A153" s="87" t="s">
        <v>361</v>
      </c>
      <c r="B153" s="76">
        <v>0</v>
      </c>
      <c r="C153" s="76">
        <v>0</v>
      </c>
      <c r="D153" s="76">
        <v>0</v>
      </c>
      <c r="E153" s="76">
        <v>0</v>
      </c>
      <c r="F153" s="76">
        <v>0</v>
      </c>
      <c r="G153" s="76">
        <f t="shared" si="37"/>
        <v>0</v>
      </c>
    </row>
    <row r="154" spans="1:7" x14ac:dyDescent="0.25">
      <c r="A154" s="89" t="s">
        <v>362</v>
      </c>
      <c r="B154" s="76">
        <v>0</v>
      </c>
      <c r="C154" s="76">
        <v>0</v>
      </c>
      <c r="D154" s="76">
        <v>0</v>
      </c>
      <c r="E154" s="76">
        <v>0</v>
      </c>
      <c r="F154" s="76">
        <v>0</v>
      </c>
      <c r="G154" s="76">
        <f t="shared" si="37"/>
        <v>0</v>
      </c>
    </row>
    <row r="155" spans="1:7" x14ac:dyDescent="0.25">
      <c r="A155" s="87" t="s">
        <v>363</v>
      </c>
      <c r="B155" s="76">
        <v>0</v>
      </c>
      <c r="C155" s="76">
        <v>0</v>
      </c>
      <c r="D155" s="76">
        <v>0</v>
      </c>
      <c r="E155" s="76">
        <v>0</v>
      </c>
      <c r="F155" s="76">
        <v>0</v>
      </c>
      <c r="G155" s="76">
        <f t="shared" si="37"/>
        <v>0</v>
      </c>
    </row>
    <row r="156" spans="1:7" x14ac:dyDescent="0.25">
      <c r="A156" s="87" t="s">
        <v>364</v>
      </c>
      <c r="B156" s="76">
        <v>0</v>
      </c>
      <c r="C156" s="76">
        <v>0</v>
      </c>
      <c r="D156" s="76">
        <v>0</v>
      </c>
      <c r="E156" s="76">
        <v>0</v>
      </c>
      <c r="F156" s="76">
        <v>0</v>
      </c>
      <c r="G156" s="76">
        <f t="shared" si="37"/>
        <v>0</v>
      </c>
    </row>
    <row r="157" spans="1:7" x14ac:dyDescent="0.25">
      <c r="A157" s="87" t="s">
        <v>365</v>
      </c>
      <c r="B157" s="76">
        <v>0</v>
      </c>
      <c r="C157" s="76">
        <v>0</v>
      </c>
      <c r="D157" s="76">
        <v>0</v>
      </c>
      <c r="E157" s="76">
        <v>0</v>
      </c>
      <c r="F157" s="76">
        <v>0</v>
      </c>
      <c r="G157" s="76">
        <f t="shared" si="37"/>
        <v>0</v>
      </c>
    </row>
    <row r="158" spans="1:7" x14ac:dyDescent="0.25">
      <c r="A158" s="90"/>
      <c r="B158" s="91"/>
      <c r="C158" s="91"/>
      <c r="D158" s="91"/>
      <c r="E158" s="91"/>
      <c r="F158" s="91"/>
      <c r="G158" s="91"/>
    </row>
    <row r="159" spans="1:7" x14ac:dyDescent="0.25">
      <c r="A159" s="30" t="s">
        <v>367</v>
      </c>
      <c r="B159" s="92">
        <f t="shared" ref="B159:G159" si="38">B9+B84</f>
        <v>2440870.42</v>
      </c>
      <c r="C159" s="92">
        <f t="shared" si="38"/>
        <v>125198.41999999998</v>
      </c>
      <c r="D159" s="92">
        <f t="shared" si="38"/>
        <v>2566068.84</v>
      </c>
      <c r="E159" s="92">
        <f t="shared" si="38"/>
        <v>2563628.15</v>
      </c>
      <c r="F159" s="92">
        <f t="shared" si="38"/>
        <v>2563628.15</v>
      </c>
      <c r="G159" s="92">
        <f t="shared" si="38"/>
        <v>2440.6899999998477</v>
      </c>
    </row>
    <row r="160" spans="1:7" x14ac:dyDescent="0.25">
      <c r="A160" s="57"/>
      <c r="B160" s="56"/>
      <c r="C160" s="56"/>
      <c r="D160" s="56"/>
      <c r="E160" s="56"/>
      <c r="F160" s="56"/>
      <c r="G160" s="56"/>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10: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B9:F9" unlockedFormula="1"/>
    <ignoredError sqref="G28 G38 G48 G58 G62 G71:G81 G83: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0"/>
  <sheetViews>
    <sheetView showGridLines="0" zoomScale="78" zoomScaleNormal="70" workbookViewId="0">
      <selection activeCell="G22" sqref="G22"/>
    </sheetView>
  </sheetViews>
  <sheetFormatPr baseColWidth="10" defaultColWidth="11" defaultRowHeight="15" x14ac:dyDescent="0.25"/>
  <cols>
    <col min="1" max="1" width="47.85546875" style="41" bestFit="1" customWidth="1"/>
    <col min="2" max="2" width="22.28515625" style="41" bestFit="1" customWidth="1"/>
    <col min="3" max="3" width="19.85546875" style="41" bestFit="1" customWidth="1"/>
    <col min="4" max="6" width="22.28515625" style="41" bestFit="1" customWidth="1"/>
    <col min="7" max="7" width="19.85546875" style="41" bestFit="1" customWidth="1"/>
    <col min="8" max="16384" width="11" style="41"/>
  </cols>
  <sheetData>
    <row r="1" spans="1:7" ht="40.9" customHeight="1" x14ac:dyDescent="0.25">
      <c r="A1" s="216" t="s">
        <v>368</v>
      </c>
      <c r="B1" s="217"/>
      <c r="C1" s="217"/>
      <c r="D1" s="217"/>
      <c r="E1" s="217"/>
      <c r="F1" s="217"/>
      <c r="G1" s="218"/>
    </row>
    <row r="2" spans="1:7" ht="15" customHeight="1" x14ac:dyDescent="0.25">
      <c r="A2" s="113" t="str">
        <f>'Formato 1'!A2</f>
        <v>CASA DE LA CULTURA DE CORONEO, GTO.</v>
      </c>
      <c r="B2" s="114"/>
      <c r="C2" s="114"/>
      <c r="D2" s="114"/>
      <c r="E2" s="114"/>
      <c r="F2" s="114"/>
      <c r="G2" s="115"/>
    </row>
    <row r="3" spans="1:7" ht="15" customHeight="1" x14ac:dyDescent="0.25">
      <c r="A3" s="116" t="s">
        <v>284</v>
      </c>
      <c r="B3" s="117"/>
      <c r="C3" s="117"/>
      <c r="D3" s="117"/>
      <c r="E3" s="117"/>
      <c r="F3" s="117"/>
      <c r="G3" s="118"/>
    </row>
    <row r="4" spans="1:7" ht="15" customHeight="1" x14ac:dyDescent="0.25">
      <c r="A4" s="116" t="s">
        <v>369</v>
      </c>
      <c r="B4" s="117"/>
      <c r="C4" s="117"/>
      <c r="D4" s="117"/>
      <c r="E4" s="117"/>
      <c r="F4" s="117"/>
      <c r="G4" s="118"/>
    </row>
    <row r="5" spans="1:7" ht="15" customHeight="1" x14ac:dyDescent="0.25">
      <c r="A5" s="116" t="str">
        <f>'Formato 3'!A4</f>
        <v>DEL 1 DE ENERO DEL 2024 AL 31 DE DICIEMBRE DEL 2024</v>
      </c>
      <c r="B5" s="117"/>
      <c r="C5" s="117"/>
      <c r="D5" s="117"/>
      <c r="E5" s="117"/>
      <c r="F5" s="117"/>
      <c r="G5" s="118"/>
    </row>
    <row r="6" spans="1:7" ht="41.45" customHeight="1" x14ac:dyDescent="0.25">
      <c r="A6" s="119" t="s">
        <v>2</v>
      </c>
      <c r="B6" s="120"/>
      <c r="C6" s="120"/>
      <c r="D6" s="120"/>
      <c r="E6" s="120"/>
      <c r="F6" s="120"/>
      <c r="G6" s="121"/>
    </row>
    <row r="7" spans="1:7" ht="15" customHeight="1" x14ac:dyDescent="0.25">
      <c r="A7" s="211" t="s">
        <v>4</v>
      </c>
      <c r="B7" s="213" t="s">
        <v>286</v>
      </c>
      <c r="C7" s="213"/>
      <c r="D7" s="213"/>
      <c r="E7" s="213"/>
      <c r="F7" s="213"/>
      <c r="G7" s="215" t="s">
        <v>287</v>
      </c>
    </row>
    <row r="8" spans="1:7" ht="30" x14ac:dyDescent="0.25">
      <c r="A8" s="212"/>
      <c r="B8" s="26" t="s">
        <v>288</v>
      </c>
      <c r="C8" s="7" t="s">
        <v>218</v>
      </c>
      <c r="D8" s="26" t="s">
        <v>219</v>
      </c>
      <c r="E8" s="26" t="s">
        <v>176</v>
      </c>
      <c r="F8" s="26" t="s">
        <v>193</v>
      </c>
      <c r="G8" s="214"/>
    </row>
    <row r="9" spans="1:7" ht="15.75" customHeight="1" x14ac:dyDescent="0.25">
      <c r="A9" s="27" t="s">
        <v>370</v>
      </c>
      <c r="B9" s="31">
        <f>SUM(B10:B17)</f>
        <v>2440870.42</v>
      </c>
      <c r="C9" s="31">
        <f t="shared" ref="C9:F9" si="0">SUM(C10:C17)</f>
        <v>125198.41999999998</v>
      </c>
      <c r="D9" s="31">
        <f t="shared" si="0"/>
        <v>2566068.84</v>
      </c>
      <c r="E9" s="31">
        <f t="shared" si="0"/>
        <v>2563628.1500000004</v>
      </c>
      <c r="F9" s="31">
        <f t="shared" si="0"/>
        <v>2563628.1500000004</v>
      </c>
      <c r="G9" s="31">
        <f>SUM(G10:G17)</f>
        <v>2440.6899999996531</v>
      </c>
    </row>
    <row r="10" spans="1:7" x14ac:dyDescent="0.25">
      <c r="A10" s="65" t="s">
        <v>551</v>
      </c>
      <c r="B10" s="76">
        <v>2208870.42</v>
      </c>
      <c r="C10" s="76">
        <v>125198.41999999998</v>
      </c>
      <c r="D10" s="76">
        <v>2334068.84</v>
      </c>
      <c r="E10" s="76">
        <v>2332324.2000000002</v>
      </c>
      <c r="F10" s="76">
        <v>2332324.2000000002</v>
      </c>
      <c r="G10" s="76">
        <f>D10-E10</f>
        <v>1744.6399999996647</v>
      </c>
    </row>
    <row r="11" spans="1:7" x14ac:dyDescent="0.25">
      <c r="A11" s="65" t="s">
        <v>552</v>
      </c>
      <c r="B11" s="76">
        <v>232000</v>
      </c>
      <c r="C11" s="76">
        <v>0</v>
      </c>
      <c r="D11" s="76">
        <v>232000</v>
      </c>
      <c r="E11" s="76">
        <v>231303.95</v>
      </c>
      <c r="F11" s="76">
        <v>231303.95</v>
      </c>
      <c r="G11" s="76">
        <v>696.04999999998836</v>
      </c>
    </row>
    <row r="12" spans="1:7" x14ac:dyDescent="0.25">
      <c r="A12" s="65"/>
      <c r="B12" s="76"/>
      <c r="C12" s="76"/>
      <c r="D12" s="76"/>
      <c r="E12" s="76"/>
      <c r="F12" s="76"/>
      <c r="G12" s="76"/>
    </row>
    <row r="13" spans="1:7" x14ac:dyDescent="0.25">
      <c r="A13" s="65"/>
      <c r="B13" s="76"/>
      <c r="C13" s="76"/>
      <c r="D13" s="76"/>
      <c r="E13" s="76"/>
      <c r="F13" s="76"/>
      <c r="G13" s="76"/>
    </row>
    <row r="14" spans="1:7" x14ac:dyDescent="0.25">
      <c r="A14" s="65"/>
      <c r="B14" s="76"/>
      <c r="C14" s="76"/>
      <c r="D14" s="76"/>
      <c r="E14" s="76"/>
      <c r="F14" s="76"/>
      <c r="G14" s="76"/>
    </row>
    <row r="15" spans="1:7" x14ac:dyDescent="0.25">
      <c r="A15" s="65"/>
      <c r="B15" s="76"/>
      <c r="C15" s="76"/>
      <c r="D15" s="76"/>
      <c r="E15" s="76"/>
      <c r="F15" s="76"/>
      <c r="G15" s="76"/>
    </row>
    <row r="16" spans="1:7" x14ac:dyDescent="0.25">
      <c r="A16" s="65"/>
      <c r="B16" s="76"/>
      <c r="C16" s="76"/>
      <c r="D16" s="76"/>
      <c r="E16" s="76"/>
      <c r="F16" s="76"/>
      <c r="G16" s="76"/>
    </row>
    <row r="17" spans="1:7" x14ac:dyDescent="0.25">
      <c r="A17" s="65"/>
      <c r="B17" s="76"/>
      <c r="C17" s="76"/>
      <c r="D17" s="76"/>
      <c r="E17" s="76"/>
      <c r="F17" s="76"/>
      <c r="G17" s="76"/>
    </row>
    <row r="18" spans="1:7" x14ac:dyDescent="0.25">
      <c r="A18" s="32" t="s">
        <v>145</v>
      </c>
      <c r="B18" s="51"/>
      <c r="C18" s="51"/>
      <c r="D18" s="51"/>
      <c r="E18" s="51"/>
      <c r="F18" s="51"/>
      <c r="G18" s="51"/>
    </row>
    <row r="19" spans="1:7" x14ac:dyDescent="0.25">
      <c r="A19" s="3" t="s">
        <v>371</v>
      </c>
      <c r="B19" s="4">
        <f>SUM(B20:B27)</f>
        <v>0</v>
      </c>
      <c r="C19" s="4">
        <f t="shared" ref="C19:G19" si="1">SUM(C20:C27)</f>
        <v>0</v>
      </c>
      <c r="D19" s="4">
        <f t="shared" si="1"/>
        <v>0</v>
      </c>
      <c r="E19" s="4">
        <f t="shared" si="1"/>
        <v>0</v>
      </c>
      <c r="F19" s="4">
        <f t="shared" si="1"/>
        <v>0</v>
      </c>
      <c r="G19" s="4">
        <f t="shared" si="1"/>
        <v>0</v>
      </c>
    </row>
    <row r="20" spans="1:7" x14ac:dyDescent="0.25">
      <c r="A20" s="122"/>
      <c r="B20" s="76"/>
      <c r="C20" s="76"/>
      <c r="D20" s="76"/>
      <c r="E20" s="76"/>
      <c r="F20" s="76"/>
      <c r="G20" s="76"/>
    </row>
    <row r="21" spans="1:7" x14ac:dyDescent="0.25">
      <c r="A21" s="122"/>
      <c r="B21" s="76"/>
      <c r="C21" s="76"/>
      <c r="D21" s="76"/>
      <c r="E21" s="76"/>
      <c r="F21" s="76"/>
      <c r="G21" s="76"/>
    </row>
    <row r="22" spans="1:7" x14ac:dyDescent="0.25">
      <c r="A22" s="122"/>
      <c r="B22" s="76"/>
      <c r="C22" s="76"/>
      <c r="D22" s="76"/>
      <c r="E22" s="76"/>
      <c r="F22" s="76"/>
      <c r="G22" s="76"/>
    </row>
    <row r="23" spans="1:7" x14ac:dyDescent="0.25">
      <c r="A23" s="122"/>
      <c r="B23" s="76"/>
      <c r="C23" s="76"/>
      <c r="D23" s="76"/>
      <c r="E23" s="76"/>
      <c r="F23" s="76"/>
      <c r="G23" s="76"/>
    </row>
    <row r="24" spans="1:7" x14ac:dyDescent="0.25">
      <c r="A24" s="122"/>
      <c r="B24" s="76"/>
      <c r="C24" s="76"/>
      <c r="D24" s="76"/>
      <c r="E24" s="76"/>
      <c r="F24" s="76"/>
      <c r="G24" s="76"/>
    </row>
    <row r="25" spans="1:7" x14ac:dyDescent="0.25">
      <c r="A25" s="122"/>
      <c r="B25" s="76"/>
      <c r="C25" s="76"/>
      <c r="D25" s="76"/>
      <c r="E25" s="76"/>
      <c r="F25" s="76"/>
      <c r="G25" s="76"/>
    </row>
    <row r="26" spans="1:7" x14ac:dyDescent="0.25">
      <c r="A26" s="122"/>
      <c r="B26" s="76"/>
      <c r="C26" s="76"/>
      <c r="D26" s="76"/>
      <c r="E26" s="76"/>
      <c r="F26" s="76"/>
      <c r="G26" s="76"/>
    </row>
    <row r="27" spans="1:7" x14ac:dyDescent="0.25">
      <c r="A27" s="122"/>
      <c r="B27" s="76"/>
      <c r="C27" s="76"/>
      <c r="D27" s="76"/>
      <c r="E27" s="76"/>
      <c r="F27" s="76"/>
      <c r="G27" s="76"/>
    </row>
    <row r="28" spans="1:7" x14ac:dyDescent="0.25">
      <c r="A28" s="32" t="s">
        <v>145</v>
      </c>
      <c r="B28" s="51"/>
      <c r="C28" s="51"/>
      <c r="D28" s="51"/>
      <c r="E28" s="51"/>
      <c r="F28" s="51"/>
      <c r="G28" s="51"/>
    </row>
    <row r="29" spans="1:7" x14ac:dyDescent="0.25">
      <c r="A29" s="3" t="s">
        <v>367</v>
      </c>
      <c r="B29" s="4">
        <f>SUM(B19,B9)</f>
        <v>2440870.42</v>
      </c>
      <c r="C29" s="4">
        <f t="shared" ref="C29:G29" si="2">SUM(C19,C9)</f>
        <v>125198.41999999998</v>
      </c>
      <c r="D29" s="4">
        <f t="shared" si="2"/>
        <v>2566068.84</v>
      </c>
      <c r="E29" s="4">
        <f t="shared" si="2"/>
        <v>2563628.1500000004</v>
      </c>
      <c r="F29" s="4">
        <f t="shared" si="2"/>
        <v>2563628.1500000004</v>
      </c>
      <c r="G29" s="4">
        <f t="shared" si="2"/>
        <v>2440.6899999996531</v>
      </c>
    </row>
    <row r="30" spans="1:7" x14ac:dyDescent="0.25">
      <c r="A30" s="57"/>
      <c r="B30" s="57"/>
      <c r="C30" s="57"/>
      <c r="D30" s="57"/>
      <c r="E30" s="57"/>
      <c r="F30" s="57"/>
      <c r="G30" s="57"/>
    </row>
  </sheetData>
  <mergeCells count="4">
    <mergeCell ref="A7:A8"/>
    <mergeCell ref="B7:F7"/>
    <mergeCell ref="G7:G8"/>
    <mergeCell ref="A1:G1"/>
  </mergeCells>
  <dataValidations count="1">
    <dataValidation type="decimal" allowBlank="1" showInputMessage="1" showErrorMessage="1" sqref="B18:G19 B9:G9 B28:G29">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F9 B18:G19 B28:G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8"/>
  <sheetViews>
    <sheetView showGridLines="0" topLeftCell="A4" zoomScale="62" zoomScaleNormal="94" workbookViewId="0">
      <selection activeCell="D24" sqref="D24"/>
    </sheetView>
  </sheetViews>
  <sheetFormatPr baseColWidth="10" defaultColWidth="11" defaultRowHeight="15" x14ac:dyDescent="0.25"/>
  <cols>
    <col min="1" max="1" width="82.85546875" style="41" customWidth="1"/>
    <col min="2" max="2" width="22.28515625" style="41" bestFit="1" customWidth="1"/>
    <col min="3" max="3" width="18.28515625" style="41" customWidth="1"/>
    <col min="4" max="6" width="22.28515625" style="41" bestFit="1" customWidth="1"/>
    <col min="7" max="7" width="19.85546875" style="41" bestFit="1" customWidth="1"/>
    <col min="8" max="16384" width="11" style="41"/>
  </cols>
  <sheetData>
    <row r="1" spans="1:7" ht="40.9" customHeight="1" x14ac:dyDescent="0.25">
      <c r="A1" s="222" t="s">
        <v>372</v>
      </c>
      <c r="B1" s="223"/>
      <c r="C1" s="223"/>
      <c r="D1" s="223"/>
      <c r="E1" s="223"/>
      <c r="F1" s="223"/>
      <c r="G1" s="223"/>
    </row>
    <row r="2" spans="1:7" x14ac:dyDescent="0.25">
      <c r="A2" s="113" t="str">
        <f>'Formato 1'!A2</f>
        <v>CASA DE LA CULTURA DE CORONEO, GTO.</v>
      </c>
      <c r="B2" s="114"/>
      <c r="C2" s="114"/>
      <c r="D2" s="114"/>
      <c r="E2" s="114"/>
      <c r="F2" s="114"/>
      <c r="G2" s="115"/>
    </row>
    <row r="3" spans="1:7" x14ac:dyDescent="0.25">
      <c r="A3" s="116" t="s">
        <v>373</v>
      </c>
      <c r="B3" s="117"/>
      <c r="C3" s="117"/>
      <c r="D3" s="117"/>
      <c r="E3" s="117"/>
      <c r="F3" s="117"/>
      <c r="G3" s="118"/>
    </row>
    <row r="4" spans="1:7" x14ac:dyDescent="0.25">
      <c r="A4" s="116" t="s">
        <v>374</v>
      </c>
      <c r="B4" s="117"/>
      <c r="C4" s="117"/>
      <c r="D4" s="117"/>
      <c r="E4" s="117"/>
      <c r="F4" s="117"/>
      <c r="G4" s="118"/>
    </row>
    <row r="5" spans="1:7" x14ac:dyDescent="0.25">
      <c r="A5" s="116" t="str">
        <f>'Formato 3'!A4</f>
        <v>DEL 1 DE ENERO DEL 2024 AL 31 DE DICIEMBRE DEL 2024</v>
      </c>
      <c r="B5" s="117"/>
      <c r="C5" s="117"/>
      <c r="D5" s="117"/>
      <c r="E5" s="117"/>
      <c r="F5" s="117"/>
      <c r="G5" s="118"/>
    </row>
    <row r="6" spans="1:7" ht="41.45" customHeight="1" x14ac:dyDescent="0.25">
      <c r="A6" s="119" t="s">
        <v>2</v>
      </c>
      <c r="B6" s="120"/>
      <c r="C6" s="120"/>
      <c r="D6" s="120"/>
      <c r="E6" s="120"/>
      <c r="F6" s="120"/>
      <c r="G6" s="121"/>
    </row>
    <row r="7" spans="1:7" ht="15.75" customHeight="1" x14ac:dyDescent="0.25">
      <c r="A7" s="211" t="s">
        <v>4</v>
      </c>
      <c r="B7" s="219" t="s">
        <v>286</v>
      </c>
      <c r="C7" s="220"/>
      <c r="D7" s="220"/>
      <c r="E7" s="220"/>
      <c r="F7" s="221"/>
      <c r="G7" s="215" t="s">
        <v>375</v>
      </c>
    </row>
    <row r="8" spans="1:7" ht="30" x14ac:dyDescent="0.25">
      <c r="A8" s="212"/>
      <c r="B8" s="26" t="s">
        <v>288</v>
      </c>
      <c r="C8" s="7" t="s">
        <v>376</v>
      </c>
      <c r="D8" s="26" t="s">
        <v>290</v>
      </c>
      <c r="E8" s="26" t="s">
        <v>176</v>
      </c>
      <c r="F8" s="33" t="s">
        <v>193</v>
      </c>
      <c r="G8" s="214"/>
    </row>
    <row r="9" spans="1:7" ht="16.5" customHeight="1" x14ac:dyDescent="0.25">
      <c r="A9" s="27" t="s">
        <v>377</v>
      </c>
      <c r="B9" s="31">
        <f>SUM(B10,B19,B27,B37)</f>
        <v>2440870.42</v>
      </c>
      <c r="C9" s="31">
        <f t="shared" ref="C9:G9" si="0">SUM(C10,C19,C27,C37)</f>
        <v>125198.42</v>
      </c>
      <c r="D9" s="31">
        <f t="shared" si="0"/>
        <v>2566068.84</v>
      </c>
      <c r="E9" s="31">
        <f t="shared" si="0"/>
        <v>2563628.15</v>
      </c>
      <c r="F9" s="31">
        <f t="shared" si="0"/>
        <v>2563628.15</v>
      </c>
      <c r="G9" s="31">
        <f t="shared" si="0"/>
        <v>2440.6899999999441</v>
      </c>
    </row>
    <row r="10" spans="1:7" ht="15" customHeight="1" x14ac:dyDescent="0.25">
      <c r="A10" s="60" t="s">
        <v>378</v>
      </c>
      <c r="B10" s="49">
        <f>SUM(B11:B18)</f>
        <v>0</v>
      </c>
      <c r="C10" s="49">
        <f t="shared" ref="C10:G10" si="1">SUM(C11:C18)</f>
        <v>0</v>
      </c>
      <c r="D10" s="49">
        <f t="shared" si="1"/>
        <v>0</v>
      </c>
      <c r="E10" s="49">
        <f t="shared" si="1"/>
        <v>0</v>
      </c>
      <c r="F10" s="49">
        <f t="shared" si="1"/>
        <v>0</v>
      </c>
      <c r="G10" s="49">
        <f t="shared" si="1"/>
        <v>0</v>
      </c>
    </row>
    <row r="11" spans="1:7" x14ac:dyDescent="0.25">
      <c r="A11" s="79" t="s">
        <v>379</v>
      </c>
      <c r="B11" s="49">
        <v>0</v>
      </c>
      <c r="C11" s="49">
        <v>0</v>
      </c>
      <c r="D11" s="49">
        <v>0</v>
      </c>
      <c r="E11" s="49">
        <v>0</v>
      </c>
      <c r="F11" s="49">
        <v>0</v>
      </c>
      <c r="G11" s="49">
        <f>D11-E11</f>
        <v>0</v>
      </c>
    </row>
    <row r="12" spans="1:7" x14ac:dyDescent="0.25">
      <c r="A12" s="79" t="s">
        <v>380</v>
      </c>
      <c r="B12" s="49">
        <v>0</v>
      </c>
      <c r="C12" s="49">
        <v>0</v>
      </c>
      <c r="D12" s="49">
        <v>0</v>
      </c>
      <c r="E12" s="49">
        <v>0</v>
      </c>
      <c r="F12" s="49">
        <v>0</v>
      </c>
      <c r="G12" s="49">
        <f t="shared" ref="G12:G41" si="2">D12-E12</f>
        <v>0</v>
      </c>
    </row>
    <row r="13" spans="1:7" x14ac:dyDescent="0.25">
      <c r="A13" s="79" t="s">
        <v>381</v>
      </c>
      <c r="B13" s="49">
        <v>0</v>
      </c>
      <c r="C13" s="49">
        <v>0</v>
      </c>
      <c r="D13" s="49">
        <v>0</v>
      </c>
      <c r="E13" s="49">
        <v>0</v>
      </c>
      <c r="F13" s="49">
        <v>0</v>
      </c>
      <c r="G13" s="49">
        <f t="shared" si="2"/>
        <v>0</v>
      </c>
    </row>
    <row r="14" spans="1:7" x14ac:dyDescent="0.25">
      <c r="A14" s="79" t="s">
        <v>382</v>
      </c>
      <c r="B14" s="49">
        <v>0</v>
      </c>
      <c r="C14" s="49">
        <v>0</v>
      </c>
      <c r="D14" s="49">
        <v>0</v>
      </c>
      <c r="E14" s="49">
        <v>0</v>
      </c>
      <c r="F14" s="49">
        <v>0</v>
      </c>
      <c r="G14" s="49">
        <f t="shared" si="2"/>
        <v>0</v>
      </c>
    </row>
    <row r="15" spans="1:7" x14ac:dyDescent="0.25">
      <c r="A15" s="79" t="s">
        <v>383</v>
      </c>
      <c r="B15" s="49">
        <v>0</v>
      </c>
      <c r="C15" s="49">
        <v>0</v>
      </c>
      <c r="D15" s="49">
        <v>0</v>
      </c>
      <c r="E15" s="49">
        <v>0</v>
      </c>
      <c r="F15" s="49">
        <v>0</v>
      </c>
      <c r="G15" s="49">
        <f t="shared" si="2"/>
        <v>0</v>
      </c>
    </row>
    <row r="16" spans="1:7" x14ac:dyDescent="0.25">
      <c r="A16" s="79" t="s">
        <v>384</v>
      </c>
      <c r="B16" s="49">
        <v>0</v>
      </c>
      <c r="C16" s="49">
        <v>0</v>
      </c>
      <c r="D16" s="49">
        <v>0</v>
      </c>
      <c r="E16" s="49">
        <v>0</v>
      </c>
      <c r="F16" s="49">
        <v>0</v>
      </c>
      <c r="G16" s="49">
        <f t="shared" si="2"/>
        <v>0</v>
      </c>
    </row>
    <row r="17" spans="1:7" x14ac:dyDescent="0.25">
      <c r="A17" s="79" t="s">
        <v>385</v>
      </c>
      <c r="B17" s="49">
        <v>0</v>
      </c>
      <c r="C17" s="49">
        <v>0</v>
      </c>
      <c r="D17" s="49">
        <v>0</v>
      </c>
      <c r="E17" s="49">
        <v>0</v>
      </c>
      <c r="F17" s="49">
        <v>0</v>
      </c>
      <c r="G17" s="49">
        <f t="shared" si="2"/>
        <v>0</v>
      </c>
    </row>
    <row r="18" spans="1:7" x14ac:dyDescent="0.25">
      <c r="A18" s="79" t="s">
        <v>386</v>
      </c>
      <c r="B18" s="49">
        <v>0</v>
      </c>
      <c r="C18" s="49">
        <v>0</v>
      </c>
      <c r="D18" s="49">
        <v>0</v>
      </c>
      <c r="E18" s="49">
        <v>0</v>
      </c>
      <c r="F18" s="49">
        <v>0</v>
      </c>
      <c r="G18" s="49">
        <f t="shared" si="2"/>
        <v>0</v>
      </c>
    </row>
    <row r="19" spans="1:7" x14ac:dyDescent="0.25">
      <c r="A19" s="60" t="s">
        <v>387</v>
      </c>
      <c r="B19" s="49">
        <f>SUM(B20:B26)</f>
        <v>2440870.42</v>
      </c>
      <c r="C19" s="49">
        <f t="shared" ref="C19:G19" si="3">SUM(C20:C26)</f>
        <v>125198.42</v>
      </c>
      <c r="D19" s="49">
        <f t="shared" si="3"/>
        <v>2566068.84</v>
      </c>
      <c r="E19" s="49">
        <f t="shared" si="3"/>
        <v>2563628.15</v>
      </c>
      <c r="F19" s="49">
        <f t="shared" si="3"/>
        <v>2563628.15</v>
      </c>
      <c r="G19" s="49">
        <f t="shared" si="3"/>
        <v>2440.6899999999441</v>
      </c>
    </row>
    <row r="20" spans="1:7" x14ac:dyDescent="0.25">
      <c r="A20" s="79" t="s">
        <v>525</v>
      </c>
      <c r="B20" s="49">
        <v>0</v>
      </c>
      <c r="C20" s="49">
        <v>0</v>
      </c>
      <c r="D20" s="49">
        <v>0</v>
      </c>
      <c r="E20" s="49">
        <v>0</v>
      </c>
      <c r="F20" s="49">
        <v>0</v>
      </c>
      <c r="G20" s="49">
        <f t="shared" si="2"/>
        <v>0</v>
      </c>
    </row>
    <row r="21" spans="1:7" x14ac:dyDescent="0.25">
      <c r="A21" s="79" t="s">
        <v>388</v>
      </c>
      <c r="B21" s="49">
        <v>0</v>
      </c>
      <c r="C21" s="49">
        <v>0</v>
      </c>
      <c r="D21" s="49">
        <v>0</v>
      </c>
      <c r="E21" s="49">
        <v>0</v>
      </c>
      <c r="F21" s="49">
        <v>0</v>
      </c>
      <c r="G21" s="49">
        <f t="shared" si="2"/>
        <v>0</v>
      </c>
    </row>
    <row r="22" spans="1:7" x14ac:dyDescent="0.25">
      <c r="A22" s="79" t="s">
        <v>389</v>
      </c>
      <c r="B22" s="49">
        <v>0</v>
      </c>
      <c r="C22" s="49">
        <v>0</v>
      </c>
      <c r="D22" s="49">
        <v>0</v>
      </c>
      <c r="E22" s="49">
        <v>0</v>
      </c>
      <c r="F22" s="49">
        <v>0</v>
      </c>
      <c r="G22" s="49">
        <f t="shared" si="2"/>
        <v>0</v>
      </c>
    </row>
    <row r="23" spans="1:7" x14ac:dyDescent="0.25">
      <c r="A23" s="79" t="s">
        <v>390</v>
      </c>
      <c r="B23" s="49">
        <v>2440870.42</v>
      </c>
      <c r="C23" s="49">
        <v>125198.42</v>
      </c>
      <c r="D23" s="49">
        <f>B23+C23</f>
        <v>2566068.84</v>
      </c>
      <c r="E23" s="49">
        <v>2563628.15</v>
      </c>
      <c r="F23" s="49">
        <v>2563628.15</v>
      </c>
      <c r="G23" s="49">
        <f t="shared" si="2"/>
        <v>2440.6899999999441</v>
      </c>
    </row>
    <row r="24" spans="1:7" x14ac:dyDescent="0.25">
      <c r="A24" s="79" t="s">
        <v>526</v>
      </c>
      <c r="B24" s="49">
        <v>0</v>
      </c>
      <c r="C24" s="49">
        <v>0</v>
      </c>
      <c r="D24" s="49">
        <v>0</v>
      </c>
      <c r="E24" s="49">
        <v>0</v>
      </c>
      <c r="F24" s="49">
        <v>0</v>
      </c>
      <c r="G24" s="49">
        <f t="shared" si="2"/>
        <v>0</v>
      </c>
    </row>
    <row r="25" spans="1:7" x14ac:dyDescent="0.25">
      <c r="A25" s="79" t="s">
        <v>391</v>
      </c>
      <c r="B25" s="49">
        <v>0</v>
      </c>
      <c r="C25" s="49">
        <v>0</v>
      </c>
      <c r="D25" s="49">
        <v>0</v>
      </c>
      <c r="E25" s="49">
        <v>0</v>
      </c>
      <c r="F25" s="49">
        <v>0</v>
      </c>
      <c r="G25" s="49">
        <f t="shared" si="2"/>
        <v>0</v>
      </c>
    </row>
    <row r="26" spans="1:7" x14ac:dyDescent="0.25">
      <c r="A26" s="79" t="s">
        <v>392</v>
      </c>
      <c r="B26" s="49">
        <v>0</v>
      </c>
      <c r="C26" s="49">
        <v>0</v>
      </c>
      <c r="D26" s="49">
        <v>0</v>
      </c>
      <c r="E26" s="49">
        <v>0</v>
      </c>
      <c r="F26" s="49">
        <v>0</v>
      </c>
      <c r="G26" s="49">
        <f t="shared" si="2"/>
        <v>0</v>
      </c>
    </row>
    <row r="27" spans="1:7" x14ac:dyDescent="0.25">
      <c r="A27" s="60" t="s">
        <v>393</v>
      </c>
      <c r="B27" s="49">
        <f>SUM(B28:B36)</f>
        <v>0</v>
      </c>
      <c r="C27" s="49">
        <f t="shared" ref="C27:F27" si="4">SUM(C28:C36)</f>
        <v>0</v>
      </c>
      <c r="D27" s="49">
        <f t="shared" si="4"/>
        <v>0</v>
      </c>
      <c r="E27" s="49">
        <f t="shared" si="4"/>
        <v>0</v>
      </c>
      <c r="F27" s="49">
        <f t="shared" si="4"/>
        <v>0</v>
      </c>
      <c r="G27" s="49">
        <f t="shared" si="2"/>
        <v>0</v>
      </c>
    </row>
    <row r="28" spans="1:7" x14ac:dyDescent="0.25">
      <c r="A28" s="82" t="s">
        <v>394</v>
      </c>
      <c r="B28" s="49">
        <v>0</v>
      </c>
      <c r="C28" s="49">
        <v>0</v>
      </c>
      <c r="D28" s="49">
        <v>0</v>
      </c>
      <c r="E28" s="49">
        <v>0</v>
      </c>
      <c r="F28" s="49">
        <v>0</v>
      </c>
      <c r="G28" s="49">
        <f t="shared" si="2"/>
        <v>0</v>
      </c>
    </row>
    <row r="29" spans="1:7" x14ac:dyDescent="0.25">
      <c r="A29" s="79" t="s">
        <v>395</v>
      </c>
      <c r="B29" s="49">
        <v>0</v>
      </c>
      <c r="C29" s="49">
        <v>0</v>
      </c>
      <c r="D29" s="49">
        <v>0</v>
      </c>
      <c r="E29" s="49">
        <v>0</v>
      </c>
      <c r="F29" s="49">
        <v>0</v>
      </c>
      <c r="G29" s="49">
        <f t="shared" si="2"/>
        <v>0</v>
      </c>
    </row>
    <row r="30" spans="1:7" x14ac:dyDescent="0.25">
      <c r="A30" s="79" t="s">
        <v>527</v>
      </c>
      <c r="B30" s="49">
        <v>0</v>
      </c>
      <c r="C30" s="49">
        <v>0</v>
      </c>
      <c r="D30" s="49">
        <v>0</v>
      </c>
      <c r="E30" s="49">
        <v>0</v>
      </c>
      <c r="F30" s="49">
        <v>0</v>
      </c>
      <c r="G30" s="49">
        <f t="shared" si="2"/>
        <v>0</v>
      </c>
    </row>
    <row r="31" spans="1:7" x14ac:dyDescent="0.25">
      <c r="A31" s="79" t="s">
        <v>396</v>
      </c>
      <c r="B31" s="49">
        <v>0</v>
      </c>
      <c r="C31" s="49">
        <v>0</v>
      </c>
      <c r="D31" s="49">
        <v>0</v>
      </c>
      <c r="E31" s="49">
        <v>0</v>
      </c>
      <c r="F31" s="49">
        <v>0</v>
      </c>
      <c r="G31" s="49">
        <f t="shared" si="2"/>
        <v>0</v>
      </c>
    </row>
    <row r="32" spans="1:7" x14ac:dyDescent="0.25">
      <c r="A32" s="79" t="s">
        <v>397</v>
      </c>
      <c r="B32" s="49">
        <v>0</v>
      </c>
      <c r="C32" s="49">
        <v>0</v>
      </c>
      <c r="D32" s="49">
        <v>0</v>
      </c>
      <c r="E32" s="49">
        <v>0</v>
      </c>
      <c r="F32" s="49">
        <v>0</v>
      </c>
      <c r="G32" s="49">
        <f t="shared" si="2"/>
        <v>0</v>
      </c>
    </row>
    <row r="33" spans="1:7" ht="14.45" customHeight="1" x14ac:dyDescent="0.25">
      <c r="A33" s="79" t="s">
        <v>398</v>
      </c>
      <c r="B33" s="49">
        <v>0</v>
      </c>
      <c r="C33" s="49">
        <v>0</v>
      </c>
      <c r="D33" s="49">
        <v>0</v>
      </c>
      <c r="E33" s="49">
        <v>0</v>
      </c>
      <c r="F33" s="49">
        <v>0</v>
      </c>
      <c r="G33" s="49">
        <f t="shared" si="2"/>
        <v>0</v>
      </c>
    </row>
    <row r="34" spans="1:7" ht="14.45" customHeight="1" x14ac:dyDescent="0.25">
      <c r="A34" s="79" t="s">
        <v>399</v>
      </c>
      <c r="B34" s="49">
        <v>0</v>
      </c>
      <c r="C34" s="49">
        <v>0</v>
      </c>
      <c r="D34" s="49">
        <v>0</v>
      </c>
      <c r="E34" s="49">
        <v>0</v>
      </c>
      <c r="F34" s="49">
        <v>0</v>
      </c>
      <c r="G34" s="49">
        <f t="shared" si="2"/>
        <v>0</v>
      </c>
    </row>
    <row r="35" spans="1:7" ht="14.45" customHeight="1" x14ac:dyDescent="0.25">
      <c r="A35" s="79" t="s">
        <v>400</v>
      </c>
      <c r="B35" s="49">
        <v>0</v>
      </c>
      <c r="C35" s="49">
        <v>0</v>
      </c>
      <c r="D35" s="49">
        <v>0</v>
      </c>
      <c r="E35" s="49">
        <v>0</v>
      </c>
      <c r="F35" s="49">
        <v>0</v>
      </c>
      <c r="G35" s="49">
        <f t="shared" si="2"/>
        <v>0</v>
      </c>
    </row>
    <row r="36" spans="1:7" ht="14.45" customHeight="1" x14ac:dyDescent="0.25">
      <c r="A36" s="79" t="s">
        <v>401</v>
      </c>
      <c r="B36" s="49">
        <v>0</v>
      </c>
      <c r="C36" s="49">
        <v>0</v>
      </c>
      <c r="D36" s="49">
        <v>0</v>
      </c>
      <c r="E36" s="49">
        <v>0</v>
      </c>
      <c r="F36" s="49">
        <v>0</v>
      </c>
      <c r="G36" s="49">
        <f t="shared" si="2"/>
        <v>0</v>
      </c>
    </row>
    <row r="37" spans="1:7" ht="14.45" customHeight="1" x14ac:dyDescent="0.25">
      <c r="A37" s="126" t="s">
        <v>406</v>
      </c>
      <c r="B37" s="49">
        <f>SUM(B38:B41)</f>
        <v>0</v>
      </c>
      <c r="C37" s="49">
        <f t="shared" ref="C37:G37" si="5">SUM(C38:C41)</f>
        <v>0</v>
      </c>
      <c r="D37" s="49">
        <f t="shared" si="5"/>
        <v>0</v>
      </c>
      <c r="E37" s="49">
        <f t="shared" si="5"/>
        <v>0</v>
      </c>
      <c r="F37" s="49">
        <f t="shared" si="5"/>
        <v>0</v>
      </c>
      <c r="G37" s="49">
        <f t="shared" si="5"/>
        <v>0</v>
      </c>
    </row>
    <row r="38" spans="1:7" x14ac:dyDescent="0.25">
      <c r="A38" s="82" t="s">
        <v>402</v>
      </c>
      <c r="B38" s="49">
        <v>0</v>
      </c>
      <c r="C38" s="49">
        <v>0</v>
      </c>
      <c r="D38" s="49">
        <v>0</v>
      </c>
      <c r="E38" s="49">
        <v>0</v>
      </c>
      <c r="F38" s="49">
        <v>0</v>
      </c>
      <c r="G38" s="49">
        <f t="shared" si="2"/>
        <v>0</v>
      </c>
    </row>
    <row r="39" spans="1:7" ht="30" x14ac:dyDescent="0.25">
      <c r="A39" s="82" t="s">
        <v>403</v>
      </c>
      <c r="B39" s="49">
        <v>0</v>
      </c>
      <c r="C39" s="49">
        <v>0</v>
      </c>
      <c r="D39" s="49">
        <v>0</v>
      </c>
      <c r="E39" s="49">
        <v>0</v>
      </c>
      <c r="F39" s="49">
        <v>0</v>
      </c>
      <c r="G39" s="49">
        <f t="shared" si="2"/>
        <v>0</v>
      </c>
    </row>
    <row r="40" spans="1:7" x14ac:dyDescent="0.25">
      <c r="A40" s="82" t="s">
        <v>404</v>
      </c>
      <c r="B40" s="49">
        <v>0</v>
      </c>
      <c r="C40" s="49">
        <v>0</v>
      </c>
      <c r="D40" s="49">
        <v>0</v>
      </c>
      <c r="E40" s="49">
        <v>0</v>
      </c>
      <c r="F40" s="49">
        <v>0</v>
      </c>
      <c r="G40" s="49">
        <f t="shared" si="2"/>
        <v>0</v>
      </c>
    </row>
    <row r="41" spans="1:7" x14ac:dyDescent="0.25">
      <c r="A41" s="82" t="s">
        <v>405</v>
      </c>
      <c r="B41" s="49">
        <v>0</v>
      </c>
      <c r="C41" s="49">
        <v>0</v>
      </c>
      <c r="D41" s="49">
        <v>0</v>
      </c>
      <c r="E41" s="49">
        <v>0</v>
      </c>
      <c r="F41" s="49">
        <v>0</v>
      </c>
      <c r="G41" s="49">
        <f t="shared" si="2"/>
        <v>0</v>
      </c>
    </row>
    <row r="42" spans="1:7" x14ac:dyDescent="0.25">
      <c r="A42" s="82"/>
      <c r="B42" s="55"/>
      <c r="C42" s="55"/>
      <c r="D42" s="55"/>
      <c r="E42" s="55"/>
      <c r="F42" s="55"/>
      <c r="G42" s="55"/>
    </row>
    <row r="43" spans="1:7" x14ac:dyDescent="0.25">
      <c r="A43" s="3" t="s">
        <v>528</v>
      </c>
      <c r="B43" s="4">
        <f>SUM(B44,B53,B61,B71)</f>
        <v>0</v>
      </c>
      <c r="C43" s="4">
        <f t="shared" ref="C43:G43" si="6">SUM(C44,C53,C61,C71)</f>
        <v>0</v>
      </c>
      <c r="D43" s="4">
        <f t="shared" si="6"/>
        <v>0</v>
      </c>
      <c r="E43" s="4">
        <f t="shared" si="6"/>
        <v>0</v>
      </c>
      <c r="F43" s="4">
        <f t="shared" si="6"/>
        <v>0</v>
      </c>
      <c r="G43" s="4">
        <f t="shared" si="6"/>
        <v>0</v>
      </c>
    </row>
    <row r="44" spans="1:7" x14ac:dyDescent="0.25">
      <c r="A44" s="60" t="s">
        <v>378</v>
      </c>
      <c r="B44" s="49">
        <f>SUM(B45:B52)</f>
        <v>0</v>
      </c>
      <c r="C44" s="49">
        <f t="shared" ref="C44:G44" si="7">SUM(C45:C52)</f>
        <v>0</v>
      </c>
      <c r="D44" s="49">
        <f t="shared" si="7"/>
        <v>0</v>
      </c>
      <c r="E44" s="49">
        <f t="shared" si="7"/>
        <v>0</v>
      </c>
      <c r="F44" s="49">
        <f t="shared" si="7"/>
        <v>0</v>
      </c>
      <c r="G44" s="49">
        <f t="shared" si="7"/>
        <v>0</v>
      </c>
    </row>
    <row r="45" spans="1:7" x14ac:dyDescent="0.25">
      <c r="A45" s="82" t="s">
        <v>379</v>
      </c>
      <c r="B45" s="49">
        <v>0</v>
      </c>
      <c r="C45" s="49">
        <v>0</v>
      </c>
      <c r="D45" s="49">
        <v>0</v>
      </c>
      <c r="E45" s="49">
        <v>0</v>
      </c>
      <c r="F45" s="49">
        <v>0</v>
      </c>
      <c r="G45" s="49">
        <f t="shared" ref="G45:G75" si="8">D45-E45</f>
        <v>0</v>
      </c>
    </row>
    <row r="46" spans="1:7" x14ac:dyDescent="0.25">
      <c r="A46" s="82" t="s">
        <v>380</v>
      </c>
      <c r="B46" s="136">
        <v>0</v>
      </c>
      <c r="C46" s="49">
        <v>0</v>
      </c>
      <c r="D46" s="49">
        <v>0</v>
      </c>
      <c r="E46" s="49">
        <v>0</v>
      </c>
      <c r="F46" s="49">
        <v>0</v>
      </c>
      <c r="G46" s="49">
        <f t="shared" si="8"/>
        <v>0</v>
      </c>
    </row>
    <row r="47" spans="1:7" x14ac:dyDescent="0.25">
      <c r="A47" s="82" t="s">
        <v>381</v>
      </c>
      <c r="B47" s="49">
        <v>0</v>
      </c>
      <c r="C47" s="49">
        <v>0</v>
      </c>
      <c r="D47" s="49">
        <v>0</v>
      </c>
      <c r="E47" s="49">
        <v>0</v>
      </c>
      <c r="F47" s="49">
        <v>0</v>
      </c>
      <c r="G47" s="49">
        <f t="shared" si="8"/>
        <v>0</v>
      </c>
    </row>
    <row r="48" spans="1:7" x14ac:dyDescent="0.25">
      <c r="A48" s="82" t="s">
        <v>382</v>
      </c>
      <c r="B48" s="49">
        <v>0</v>
      </c>
      <c r="C48" s="49">
        <v>0</v>
      </c>
      <c r="D48" s="49">
        <v>0</v>
      </c>
      <c r="E48" s="49">
        <v>0</v>
      </c>
      <c r="F48" s="49">
        <v>0</v>
      </c>
      <c r="G48" s="49">
        <f t="shared" si="8"/>
        <v>0</v>
      </c>
    </row>
    <row r="49" spans="1:7" x14ac:dyDescent="0.25">
      <c r="A49" s="82" t="s">
        <v>383</v>
      </c>
      <c r="B49" s="49">
        <v>0</v>
      </c>
      <c r="C49" s="49">
        <v>0</v>
      </c>
      <c r="D49" s="49">
        <v>0</v>
      </c>
      <c r="E49" s="49">
        <v>0</v>
      </c>
      <c r="F49" s="49">
        <v>0</v>
      </c>
      <c r="G49" s="49">
        <f t="shared" si="8"/>
        <v>0</v>
      </c>
    </row>
    <row r="50" spans="1:7" x14ac:dyDescent="0.25">
      <c r="A50" s="82" t="s">
        <v>384</v>
      </c>
      <c r="B50" s="49">
        <v>0</v>
      </c>
      <c r="C50" s="49">
        <v>0</v>
      </c>
      <c r="D50" s="49">
        <v>0</v>
      </c>
      <c r="E50" s="49">
        <v>0</v>
      </c>
      <c r="F50" s="49">
        <v>0</v>
      </c>
      <c r="G50" s="49">
        <f t="shared" si="8"/>
        <v>0</v>
      </c>
    </row>
    <row r="51" spans="1:7" x14ac:dyDescent="0.25">
      <c r="A51" s="82" t="s">
        <v>385</v>
      </c>
      <c r="B51" s="49">
        <v>0</v>
      </c>
      <c r="C51" s="49">
        <v>0</v>
      </c>
      <c r="D51" s="49">
        <v>0</v>
      </c>
      <c r="E51" s="49">
        <v>0</v>
      </c>
      <c r="F51" s="49">
        <v>0</v>
      </c>
      <c r="G51" s="49">
        <f t="shared" si="8"/>
        <v>0</v>
      </c>
    </row>
    <row r="52" spans="1:7" x14ac:dyDescent="0.25">
      <c r="A52" s="82" t="s">
        <v>386</v>
      </c>
      <c r="B52" s="49">
        <v>0</v>
      </c>
      <c r="C52" s="49">
        <v>0</v>
      </c>
      <c r="D52" s="49">
        <v>0</v>
      </c>
      <c r="E52" s="49">
        <v>0</v>
      </c>
      <c r="F52" s="49">
        <v>0</v>
      </c>
      <c r="G52" s="49">
        <f t="shared" si="8"/>
        <v>0</v>
      </c>
    </row>
    <row r="53" spans="1:7" x14ac:dyDescent="0.25">
      <c r="A53" s="60" t="s">
        <v>387</v>
      </c>
      <c r="B53" s="49">
        <f>SUM(B54:B60)</f>
        <v>0</v>
      </c>
      <c r="C53" s="49">
        <f t="shared" ref="C53:G53" si="9">SUM(C54:C60)</f>
        <v>0</v>
      </c>
      <c r="D53" s="49">
        <f t="shared" si="9"/>
        <v>0</v>
      </c>
      <c r="E53" s="49">
        <f t="shared" si="9"/>
        <v>0</v>
      </c>
      <c r="F53" s="49">
        <f t="shared" si="9"/>
        <v>0</v>
      </c>
      <c r="G53" s="49">
        <f t="shared" si="9"/>
        <v>0</v>
      </c>
    </row>
    <row r="54" spans="1:7" x14ac:dyDescent="0.25">
      <c r="A54" s="82" t="s">
        <v>525</v>
      </c>
      <c r="B54" s="49">
        <v>0</v>
      </c>
      <c r="C54" s="49">
        <v>0</v>
      </c>
      <c r="D54" s="49">
        <v>0</v>
      </c>
      <c r="E54" s="49">
        <v>0</v>
      </c>
      <c r="F54" s="49">
        <v>0</v>
      </c>
      <c r="G54" s="49">
        <f t="shared" si="8"/>
        <v>0</v>
      </c>
    </row>
    <row r="55" spans="1:7" x14ac:dyDescent="0.25">
      <c r="A55" s="82" t="s">
        <v>388</v>
      </c>
      <c r="B55" s="49">
        <v>0</v>
      </c>
      <c r="C55" s="49">
        <v>0</v>
      </c>
      <c r="D55" s="49">
        <v>0</v>
      </c>
      <c r="E55" s="49">
        <v>0</v>
      </c>
      <c r="F55" s="49">
        <v>0</v>
      </c>
      <c r="G55" s="49">
        <f t="shared" si="8"/>
        <v>0</v>
      </c>
    </row>
    <row r="56" spans="1:7" x14ac:dyDescent="0.25">
      <c r="A56" s="82" t="s">
        <v>389</v>
      </c>
      <c r="B56" s="49">
        <v>0</v>
      </c>
      <c r="C56" s="49">
        <v>0</v>
      </c>
      <c r="D56" s="49">
        <v>0</v>
      </c>
      <c r="E56" s="49">
        <v>0</v>
      </c>
      <c r="F56" s="49">
        <v>0</v>
      </c>
      <c r="G56" s="49">
        <f t="shared" si="8"/>
        <v>0</v>
      </c>
    </row>
    <row r="57" spans="1:7" x14ac:dyDescent="0.25">
      <c r="A57" s="83" t="s">
        <v>390</v>
      </c>
      <c r="B57" s="49">
        <v>0</v>
      </c>
      <c r="C57" s="49">
        <v>0</v>
      </c>
      <c r="D57" s="49">
        <v>0</v>
      </c>
      <c r="E57" s="49">
        <v>0</v>
      </c>
      <c r="F57" s="49">
        <v>0</v>
      </c>
      <c r="G57" s="49">
        <f t="shared" si="8"/>
        <v>0</v>
      </c>
    </row>
    <row r="58" spans="1:7" x14ac:dyDescent="0.25">
      <c r="A58" s="82" t="s">
        <v>526</v>
      </c>
      <c r="B58" s="49">
        <v>0</v>
      </c>
      <c r="C58" s="49">
        <v>0</v>
      </c>
      <c r="D58" s="49">
        <v>0</v>
      </c>
      <c r="E58" s="49">
        <v>0</v>
      </c>
      <c r="F58" s="49">
        <v>0</v>
      </c>
      <c r="G58" s="49">
        <f t="shared" si="8"/>
        <v>0</v>
      </c>
    </row>
    <row r="59" spans="1:7" x14ac:dyDescent="0.25">
      <c r="A59" s="82" t="s">
        <v>391</v>
      </c>
      <c r="B59" s="49">
        <v>0</v>
      </c>
      <c r="C59" s="49">
        <v>0</v>
      </c>
      <c r="D59" s="49">
        <v>0</v>
      </c>
      <c r="E59" s="49">
        <v>0</v>
      </c>
      <c r="F59" s="49">
        <v>0</v>
      </c>
      <c r="G59" s="49">
        <f t="shared" si="8"/>
        <v>0</v>
      </c>
    </row>
    <row r="60" spans="1:7" x14ac:dyDescent="0.25">
      <c r="A60" s="82" t="s">
        <v>392</v>
      </c>
      <c r="B60" s="49">
        <v>0</v>
      </c>
      <c r="C60" s="49">
        <v>0</v>
      </c>
      <c r="D60" s="49">
        <v>0</v>
      </c>
      <c r="E60" s="49">
        <v>0</v>
      </c>
      <c r="F60" s="49">
        <v>0</v>
      </c>
      <c r="G60" s="49">
        <f t="shared" si="8"/>
        <v>0</v>
      </c>
    </row>
    <row r="61" spans="1:7" x14ac:dyDescent="0.25">
      <c r="A61" s="60" t="s">
        <v>393</v>
      </c>
      <c r="B61" s="49">
        <f>SUM(B62:B70)</f>
        <v>0</v>
      </c>
      <c r="C61" s="49">
        <f t="shared" ref="C61:G61" si="10">SUM(C62:C70)</f>
        <v>0</v>
      </c>
      <c r="D61" s="49">
        <f t="shared" si="10"/>
        <v>0</v>
      </c>
      <c r="E61" s="49">
        <f t="shared" si="10"/>
        <v>0</v>
      </c>
      <c r="F61" s="49">
        <f t="shared" si="10"/>
        <v>0</v>
      </c>
      <c r="G61" s="49">
        <f t="shared" si="10"/>
        <v>0</v>
      </c>
    </row>
    <row r="62" spans="1:7" x14ac:dyDescent="0.25">
      <c r="A62" s="82" t="s">
        <v>394</v>
      </c>
      <c r="B62" s="49">
        <v>0</v>
      </c>
      <c r="C62" s="49">
        <v>0</v>
      </c>
      <c r="D62" s="49">
        <v>0</v>
      </c>
      <c r="E62" s="49">
        <v>0</v>
      </c>
      <c r="F62" s="49">
        <v>0</v>
      </c>
      <c r="G62" s="49">
        <f t="shared" si="8"/>
        <v>0</v>
      </c>
    </row>
    <row r="63" spans="1:7" x14ac:dyDescent="0.25">
      <c r="A63" s="82" t="s">
        <v>395</v>
      </c>
      <c r="B63" s="49">
        <v>0</v>
      </c>
      <c r="C63" s="49">
        <v>0</v>
      </c>
      <c r="D63" s="49">
        <v>0</v>
      </c>
      <c r="E63" s="49">
        <v>0</v>
      </c>
      <c r="F63" s="49">
        <v>0</v>
      </c>
      <c r="G63" s="49">
        <f t="shared" si="8"/>
        <v>0</v>
      </c>
    </row>
    <row r="64" spans="1:7" x14ac:dyDescent="0.25">
      <c r="A64" s="82" t="s">
        <v>527</v>
      </c>
      <c r="B64" s="49">
        <v>0</v>
      </c>
      <c r="C64" s="49">
        <v>0</v>
      </c>
      <c r="D64" s="49">
        <v>0</v>
      </c>
      <c r="E64" s="49">
        <v>0</v>
      </c>
      <c r="F64" s="49">
        <v>0</v>
      </c>
      <c r="G64" s="49">
        <f t="shared" si="8"/>
        <v>0</v>
      </c>
    </row>
    <row r="65" spans="1:7" x14ac:dyDescent="0.25">
      <c r="A65" s="82" t="s">
        <v>396</v>
      </c>
      <c r="B65" s="49">
        <v>0</v>
      </c>
      <c r="C65" s="49">
        <v>0</v>
      </c>
      <c r="D65" s="49">
        <v>0</v>
      </c>
      <c r="E65" s="49">
        <v>0</v>
      </c>
      <c r="F65" s="49">
        <v>0</v>
      </c>
      <c r="G65" s="49">
        <f t="shared" si="8"/>
        <v>0</v>
      </c>
    </row>
    <row r="66" spans="1:7" x14ac:dyDescent="0.25">
      <c r="A66" s="82" t="s">
        <v>397</v>
      </c>
      <c r="B66" s="49">
        <v>0</v>
      </c>
      <c r="C66" s="49">
        <v>0</v>
      </c>
      <c r="D66" s="49">
        <v>0</v>
      </c>
      <c r="E66" s="49">
        <v>0</v>
      </c>
      <c r="F66" s="49">
        <v>0</v>
      </c>
      <c r="G66" s="49">
        <f t="shared" si="8"/>
        <v>0</v>
      </c>
    </row>
    <row r="67" spans="1:7" x14ac:dyDescent="0.25">
      <c r="A67" s="82" t="s">
        <v>398</v>
      </c>
      <c r="B67" s="49">
        <v>0</v>
      </c>
      <c r="C67" s="49">
        <v>0</v>
      </c>
      <c r="D67" s="49">
        <v>0</v>
      </c>
      <c r="E67" s="49">
        <v>0</v>
      </c>
      <c r="F67" s="49">
        <v>0</v>
      </c>
      <c r="G67" s="49">
        <f t="shared" si="8"/>
        <v>0</v>
      </c>
    </row>
    <row r="68" spans="1:7" x14ac:dyDescent="0.25">
      <c r="A68" s="82" t="s">
        <v>399</v>
      </c>
      <c r="B68" s="49">
        <v>0</v>
      </c>
      <c r="C68" s="49">
        <v>0</v>
      </c>
      <c r="D68" s="49">
        <v>0</v>
      </c>
      <c r="E68" s="49">
        <v>0</v>
      </c>
      <c r="F68" s="49">
        <v>0</v>
      </c>
      <c r="G68" s="49">
        <f t="shared" si="8"/>
        <v>0</v>
      </c>
    </row>
    <row r="69" spans="1:7" x14ac:dyDescent="0.25">
      <c r="A69" s="82" t="s">
        <v>400</v>
      </c>
      <c r="B69" s="49">
        <v>0</v>
      </c>
      <c r="C69" s="49">
        <v>0</v>
      </c>
      <c r="D69" s="49">
        <v>0</v>
      </c>
      <c r="E69" s="49">
        <v>0</v>
      </c>
      <c r="F69" s="49">
        <v>0</v>
      </c>
      <c r="G69" s="49">
        <f t="shared" si="8"/>
        <v>0</v>
      </c>
    </row>
    <row r="70" spans="1:7" x14ac:dyDescent="0.25">
      <c r="A70" s="82" t="s">
        <v>401</v>
      </c>
      <c r="B70" s="49">
        <v>0</v>
      </c>
      <c r="C70" s="49">
        <v>0</v>
      </c>
      <c r="D70" s="49">
        <v>0</v>
      </c>
      <c r="E70" s="49">
        <v>0</v>
      </c>
      <c r="F70" s="49">
        <v>0</v>
      </c>
      <c r="G70" s="49">
        <f t="shared" si="8"/>
        <v>0</v>
      </c>
    </row>
    <row r="71" spans="1:7" x14ac:dyDescent="0.25">
      <c r="A71" s="61" t="s">
        <v>406</v>
      </c>
      <c r="B71" s="49">
        <f>SUM(B72:B75)</f>
        <v>0</v>
      </c>
      <c r="C71" s="49">
        <f t="shared" ref="C71:G71" si="11">SUM(C72:C75)</f>
        <v>0</v>
      </c>
      <c r="D71" s="49">
        <f t="shared" si="11"/>
        <v>0</v>
      </c>
      <c r="E71" s="49">
        <f t="shared" si="11"/>
        <v>0</v>
      </c>
      <c r="F71" s="49">
        <f t="shared" si="11"/>
        <v>0</v>
      </c>
      <c r="G71" s="49">
        <f t="shared" si="11"/>
        <v>0</v>
      </c>
    </row>
    <row r="72" spans="1:7" x14ac:dyDescent="0.25">
      <c r="A72" s="82" t="s">
        <v>402</v>
      </c>
      <c r="B72" s="49">
        <v>0</v>
      </c>
      <c r="C72" s="49">
        <v>0</v>
      </c>
      <c r="D72" s="49">
        <v>0</v>
      </c>
      <c r="E72" s="49">
        <v>0</v>
      </c>
      <c r="F72" s="49">
        <v>0</v>
      </c>
      <c r="G72" s="49">
        <f t="shared" si="8"/>
        <v>0</v>
      </c>
    </row>
    <row r="73" spans="1:7" ht="30" x14ac:dyDescent="0.25">
      <c r="A73" s="82" t="s">
        <v>403</v>
      </c>
      <c r="B73" s="49">
        <v>0</v>
      </c>
      <c r="C73" s="49">
        <v>0</v>
      </c>
      <c r="D73" s="49">
        <v>0</v>
      </c>
      <c r="E73" s="49">
        <v>0</v>
      </c>
      <c r="F73" s="49">
        <v>0</v>
      </c>
      <c r="G73" s="49">
        <f t="shared" si="8"/>
        <v>0</v>
      </c>
    </row>
    <row r="74" spans="1:7" x14ac:dyDescent="0.25">
      <c r="A74" s="82" t="s">
        <v>404</v>
      </c>
      <c r="B74" s="49">
        <v>0</v>
      </c>
      <c r="C74" s="49">
        <v>0</v>
      </c>
      <c r="D74" s="49">
        <v>0</v>
      </c>
      <c r="E74" s="49">
        <v>0</v>
      </c>
      <c r="F74" s="49">
        <v>0</v>
      </c>
      <c r="G74" s="49">
        <f t="shared" si="8"/>
        <v>0</v>
      </c>
    </row>
    <row r="75" spans="1:7" x14ac:dyDescent="0.25">
      <c r="A75" s="82" t="s">
        <v>405</v>
      </c>
      <c r="B75" s="49">
        <v>0</v>
      </c>
      <c r="C75" s="49">
        <v>0</v>
      </c>
      <c r="D75" s="49">
        <v>0</v>
      </c>
      <c r="E75" s="49">
        <v>0</v>
      </c>
      <c r="F75" s="49">
        <v>0</v>
      </c>
      <c r="G75" s="49">
        <f t="shared" si="8"/>
        <v>0</v>
      </c>
    </row>
    <row r="76" spans="1:7" x14ac:dyDescent="0.25">
      <c r="A76" s="47"/>
      <c r="B76" s="51"/>
      <c r="C76" s="51"/>
      <c r="D76" s="51"/>
      <c r="E76" s="51"/>
      <c r="F76" s="51"/>
      <c r="G76" s="51"/>
    </row>
    <row r="77" spans="1:7" x14ac:dyDescent="0.25">
      <c r="A77" s="3" t="s">
        <v>367</v>
      </c>
      <c r="B77" s="4">
        <f>B43+B9</f>
        <v>2440870.42</v>
      </c>
      <c r="C77" s="4">
        <f t="shared" ref="C77:G77" si="12">C43+C9</f>
        <v>125198.42</v>
      </c>
      <c r="D77" s="4">
        <f t="shared" si="12"/>
        <v>2566068.84</v>
      </c>
      <c r="E77" s="4">
        <f t="shared" si="12"/>
        <v>2563628.15</v>
      </c>
      <c r="F77" s="4">
        <f t="shared" si="12"/>
        <v>2563628.15</v>
      </c>
      <c r="G77" s="4">
        <f t="shared" si="12"/>
        <v>2440.6899999999441</v>
      </c>
    </row>
    <row r="78" spans="1:7" x14ac:dyDescent="0.25">
      <c r="A78" s="57"/>
      <c r="B78" s="84"/>
      <c r="C78" s="84"/>
      <c r="D78" s="84"/>
      <c r="E78" s="84"/>
      <c r="F78" s="84"/>
      <c r="G78" s="84"/>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showGridLines="0" topLeftCell="A6" zoomScale="64" zoomScaleNormal="70" workbookViewId="0">
      <selection activeCell="D11" sqref="D11"/>
    </sheetView>
  </sheetViews>
  <sheetFormatPr baseColWidth="10" defaultColWidth="11" defaultRowHeight="15" x14ac:dyDescent="0.25"/>
  <cols>
    <col min="1" max="1" width="68.85546875" style="41" bestFit="1" customWidth="1"/>
    <col min="2" max="2" width="21.85546875" style="41" bestFit="1" customWidth="1"/>
    <col min="3" max="3" width="19.85546875" style="41" customWidth="1"/>
    <col min="4" max="4" width="20.85546875" style="41" bestFit="1" customWidth="1"/>
    <col min="5" max="6" width="22.28515625" style="41" bestFit="1" customWidth="1"/>
    <col min="7" max="7" width="19.5703125" style="41" bestFit="1" customWidth="1"/>
    <col min="8" max="16384" width="11" style="41"/>
  </cols>
  <sheetData>
    <row r="1" spans="1:7" ht="40.9" customHeight="1" x14ac:dyDescent="0.25">
      <c r="A1" s="216" t="s">
        <v>407</v>
      </c>
      <c r="B1" s="209"/>
      <c r="C1" s="209"/>
      <c r="D1" s="209"/>
      <c r="E1" s="209"/>
      <c r="F1" s="209"/>
      <c r="G1" s="210"/>
    </row>
    <row r="2" spans="1:7" x14ac:dyDescent="0.25">
      <c r="A2" s="113" t="str">
        <f>'Formato 1'!A2</f>
        <v>CASA DE LA CULTURA DE CORONEO, GTO.</v>
      </c>
      <c r="B2" s="114"/>
      <c r="C2" s="114"/>
      <c r="D2" s="114"/>
      <c r="E2" s="114"/>
      <c r="F2" s="114"/>
      <c r="G2" s="115"/>
    </row>
    <row r="3" spans="1:7" x14ac:dyDescent="0.25">
      <c r="A3" s="116" t="s">
        <v>284</v>
      </c>
      <c r="B3" s="117"/>
      <c r="C3" s="117"/>
      <c r="D3" s="117"/>
      <c r="E3" s="117"/>
      <c r="F3" s="117"/>
      <c r="G3" s="118"/>
    </row>
    <row r="4" spans="1:7" x14ac:dyDescent="0.25">
      <c r="A4" s="116" t="s">
        <v>408</v>
      </c>
      <c r="B4" s="117"/>
      <c r="C4" s="117"/>
      <c r="D4" s="117"/>
      <c r="E4" s="117"/>
      <c r="F4" s="117"/>
      <c r="G4" s="118"/>
    </row>
    <row r="5" spans="1:7" x14ac:dyDescent="0.25">
      <c r="A5" s="116" t="str">
        <f>'Formato 3'!A4</f>
        <v>DEL 1 DE ENERO DEL 2024 AL 31 DE DICIEMBRE DEL 2024</v>
      </c>
      <c r="B5" s="117"/>
      <c r="C5" s="117"/>
      <c r="D5" s="117"/>
      <c r="E5" s="117"/>
      <c r="F5" s="117"/>
      <c r="G5" s="118"/>
    </row>
    <row r="6" spans="1:7" ht="41.45" customHeight="1" x14ac:dyDescent="0.25">
      <c r="A6" s="119" t="s">
        <v>2</v>
      </c>
      <c r="B6" s="120"/>
      <c r="C6" s="120"/>
      <c r="D6" s="120"/>
      <c r="E6" s="120"/>
      <c r="F6" s="120"/>
      <c r="G6" s="121"/>
    </row>
    <row r="7" spans="1:7" x14ac:dyDescent="0.25">
      <c r="A7" s="211" t="s">
        <v>409</v>
      </c>
      <c r="B7" s="214" t="s">
        <v>286</v>
      </c>
      <c r="C7" s="214"/>
      <c r="D7" s="214"/>
      <c r="E7" s="214"/>
      <c r="F7" s="214"/>
      <c r="G7" s="214" t="s">
        <v>287</v>
      </c>
    </row>
    <row r="8" spans="1:7" ht="30" x14ac:dyDescent="0.25">
      <c r="A8" s="212"/>
      <c r="B8" s="7" t="s">
        <v>288</v>
      </c>
      <c r="C8" s="34" t="s">
        <v>376</v>
      </c>
      <c r="D8" s="34" t="s">
        <v>219</v>
      </c>
      <c r="E8" s="34" t="s">
        <v>176</v>
      </c>
      <c r="F8" s="34" t="s">
        <v>193</v>
      </c>
      <c r="G8" s="224"/>
    </row>
    <row r="9" spans="1:7" ht="15.75" customHeight="1" x14ac:dyDescent="0.25">
      <c r="A9" s="27" t="s">
        <v>410</v>
      </c>
      <c r="B9" s="123">
        <f>SUM(B10,B11,B12,B15,B16,B19)</f>
        <v>1553444.1700000002</v>
      </c>
      <c r="C9" s="123">
        <f t="shared" ref="C9:G9" si="0">SUM(C10,C11,C12,C15,C16,C19)</f>
        <v>236040.95999999999</v>
      </c>
      <c r="D9" s="123">
        <f t="shared" si="0"/>
        <v>1789485.1300000001</v>
      </c>
      <c r="E9" s="123">
        <f t="shared" si="0"/>
        <v>1788785.7200000002</v>
      </c>
      <c r="F9" s="123">
        <f t="shared" si="0"/>
        <v>1788785.7200000002</v>
      </c>
      <c r="G9" s="123">
        <f t="shared" si="0"/>
        <v>699.40999999991618</v>
      </c>
    </row>
    <row r="10" spans="1:7" x14ac:dyDescent="0.25">
      <c r="A10" s="60" t="s">
        <v>522</v>
      </c>
      <c r="B10" s="76">
        <v>1553444.1700000002</v>
      </c>
      <c r="C10" s="76">
        <v>236040.95999999999</v>
      </c>
      <c r="D10" s="76">
        <f>B10+C10</f>
        <v>1789485.1300000001</v>
      </c>
      <c r="E10" s="76">
        <v>1788785.7200000002</v>
      </c>
      <c r="F10" s="76">
        <v>1788785.7200000002</v>
      </c>
      <c r="G10" s="77">
        <f>D10-E10</f>
        <v>699.40999999991618</v>
      </c>
    </row>
    <row r="11" spans="1:7" ht="15.75" customHeight="1" x14ac:dyDescent="0.25">
      <c r="A11" s="60" t="s">
        <v>411</v>
      </c>
      <c r="B11" s="78">
        <v>0</v>
      </c>
      <c r="C11" s="78">
        <v>0</v>
      </c>
      <c r="D11" s="78">
        <v>0</v>
      </c>
      <c r="E11" s="78">
        <v>0</v>
      </c>
      <c r="F11" s="78">
        <v>0</v>
      </c>
      <c r="G11" s="77">
        <f t="shared" ref="G11:G19" si="1">D11-E11</f>
        <v>0</v>
      </c>
    </row>
    <row r="12" spans="1:7" x14ac:dyDescent="0.25">
      <c r="A12" s="60" t="s">
        <v>412</v>
      </c>
      <c r="B12" s="78">
        <f>B13+B14</f>
        <v>0</v>
      </c>
      <c r="C12" s="78">
        <f t="shared" ref="C12:G12" si="2">C13+C14</f>
        <v>0</v>
      </c>
      <c r="D12" s="78">
        <f t="shared" si="2"/>
        <v>0</v>
      </c>
      <c r="E12" s="78">
        <f t="shared" si="2"/>
        <v>0</v>
      </c>
      <c r="F12" s="78">
        <f t="shared" si="2"/>
        <v>0</v>
      </c>
      <c r="G12" s="78">
        <f t="shared" si="2"/>
        <v>0</v>
      </c>
    </row>
    <row r="13" spans="1:7" x14ac:dyDescent="0.25">
      <c r="A13" s="79" t="s">
        <v>413</v>
      </c>
      <c r="B13" s="78">
        <v>0</v>
      </c>
      <c r="C13" s="78">
        <v>0</v>
      </c>
      <c r="D13" s="78">
        <v>0</v>
      </c>
      <c r="E13" s="78">
        <v>0</v>
      </c>
      <c r="F13" s="78">
        <v>0</v>
      </c>
      <c r="G13" s="77">
        <f t="shared" si="1"/>
        <v>0</v>
      </c>
    </row>
    <row r="14" spans="1:7" x14ac:dyDescent="0.25">
      <c r="A14" s="79" t="s">
        <v>414</v>
      </c>
      <c r="B14" s="78">
        <v>0</v>
      </c>
      <c r="C14" s="78">
        <v>0</v>
      </c>
      <c r="D14" s="78">
        <v>0</v>
      </c>
      <c r="E14" s="78">
        <v>0</v>
      </c>
      <c r="F14" s="78">
        <v>0</v>
      </c>
      <c r="G14" s="77">
        <f t="shared" si="1"/>
        <v>0</v>
      </c>
    </row>
    <row r="15" spans="1:7" x14ac:dyDescent="0.25">
      <c r="A15" s="60" t="s">
        <v>415</v>
      </c>
      <c r="B15" s="78">
        <v>0</v>
      </c>
      <c r="C15" s="78">
        <v>0</v>
      </c>
      <c r="D15" s="78">
        <v>0</v>
      </c>
      <c r="E15" s="78">
        <v>0</v>
      </c>
      <c r="F15" s="78">
        <v>0</v>
      </c>
      <c r="G15" s="77">
        <f t="shared" si="1"/>
        <v>0</v>
      </c>
    </row>
    <row r="16" spans="1:7" ht="30" x14ac:dyDescent="0.25">
      <c r="A16" s="61" t="s">
        <v>416</v>
      </c>
      <c r="B16" s="78">
        <f>B17+B18</f>
        <v>0</v>
      </c>
      <c r="C16" s="78">
        <f t="shared" ref="C16:G16" si="3">C17+C18</f>
        <v>0</v>
      </c>
      <c r="D16" s="78">
        <f t="shared" si="3"/>
        <v>0</v>
      </c>
      <c r="E16" s="78">
        <f t="shared" si="3"/>
        <v>0</v>
      </c>
      <c r="F16" s="78">
        <f t="shared" si="3"/>
        <v>0</v>
      </c>
      <c r="G16" s="78">
        <f t="shared" si="3"/>
        <v>0</v>
      </c>
    </row>
    <row r="17" spans="1:7" x14ac:dyDescent="0.25">
      <c r="A17" s="79" t="s">
        <v>417</v>
      </c>
      <c r="B17" s="78">
        <v>0</v>
      </c>
      <c r="C17" s="78">
        <v>0</v>
      </c>
      <c r="D17" s="78">
        <v>0</v>
      </c>
      <c r="E17" s="78">
        <v>0</v>
      </c>
      <c r="F17" s="78">
        <v>0</v>
      </c>
      <c r="G17" s="77">
        <f t="shared" si="1"/>
        <v>0</v>
      </c>
    </row>
    <row r="18" spans="1:7" x14ac:dyDescent="0.25">
      <c r="A18" s="79" t="s">
        <v>418</v>
      </c>
      <c r="B18" s="78">
        <v>0</v>
      </c>
      <c r="C18" s="78">
        <v>0</v>
      </c>
      <c r="D18" s="78">
        <v>0</v>
      </c>
      <c r="E18" s="78">
        <v>0</v>
      </c>
      <c r="F18" s="78">
        <v>0</v>
      </c>
      <c r="G18" s="77">
        <f t="shared" si="1"/>
        <v>0</v>
      </c>
    </row>
    <row r="19" spans="1:7" x14ac:dyDescent="0.25">
      <c r="A19" s="60" t="s">
        <v>419</v>
      </c>
      <c r="B19" s="78">
        <v>0</v>
      </c>
      <c r="C19" s="78">
        <v>0</v>
      </c>
      <c r="D19" s="78">
        <v>0</v>
      </c>
      <c r="E19" s="78">
        <v>0</v>
      </c>
      <c r="F19" s="78">
        <v>0</v>
      </c>
      <c r="G19" s="77">
        <f t="shared" si="1"/>
        <v>0</v>
      </c>
    </row>
    <row r="20" spans="1:7" x14ac:dyDescent="0.25">
      <c r="A20" s="47"/>
      <c r="B20" s="80"/>
      <c r="C20" s="80"/>
      <c r="D20" s="80"/>
      <c r="E20" s="80"/>
      <c r="F20" s="80"/>
      <c r="G20" s="80"/>
    </row>
    <row r="21" spans="1:7" x14ac:dyDescent="0.25">
      <c r="A21" s="35" t="s">
        <v>523</v>
      </c>
      <c r="B21" s="37">
        <f>SUM(B22,B23,B24,B27,B28,B31)</f>
        <v>0</v>
      </c>
      <c r="C21" s="37">
        <f t="shared" ref="C21:F21" si="4">SUM(C22,C23,C24,C27,C28,C31)</f>
        <v>0</v>
      </c>
      <c r="D21" s="37">
        <f t="shared" si="4"/>
        <v>0</v>
      </c>
      <c r="E21" s="37">
        <f t="shared" si="4"/>
        <v>0</v>
      </c>
      <c r="F21" s="37">
        <f t="shared" si="4"/>
        <v>0</v>
      </c>
      <c r="G21" s="37">
        <f>SUM(G22,G23,G24,G27,G28,G31)</f>
        <v>0</v>
      </c>
    </row>
    <row r="22" spans="1:7" x14ac:dyDescent="0.25">
      <c r="A22" s="60" t="s">
        <v>522</v>
      </c>
      <c r="B22" s="76">
        <v>0</v>
      </c>
      <c r="C22" s="76">
        <v>0</v>
      </c>
      <c r="D22" s="76">
        <v>0</v>
      </c>
      <c r="E22" s="76">
        <v>0</v>
      </c>
      <c r="F22" s="76">
        <v>0</v>
      </c>
      <c r="G22" s="77">
        <f t="shared" ref="G22:G31" si="5">D22-E22</f>
        <v>0</v>
      </c>
    </row>
    <row r="23" spans="1:7" x14ac:dyDescent="0.25">
      <c r="A23" s="60" t="s">
        <v>411</v>
      </c>
      <c r="B23" s="78">
        <v>0</v>
      </c>
      <c r="C23" s="78">
        <v>0</v>
      </c>
      <c r="D23" s="78">
        <v>0</v>
      </c>
      <c r="E23" s="78">
        <v>0</v>
      </c>
      <c r="F23" s="78">
        <v>0</v>
      </c>
      <c r="G23" s="77">
        <f t="shared" si="5"/>
        <v>0</v>
      </c>
    </row>
    <row r="24" spans="1:7" x14ac:dyDescent="0.25">
      <c r="A24" s="60" t="s">
        <v>412</v>
      </c>
      <c r="B24" s="78">
        <f t="shared" ref="B24:G24" si="6">B25+B26</f>
        <v>0</v>
      </c>
      <c r="C24" s="78">
        <f t="shared" si="6"/>
        <v>0</v>
      </c>
      <c r="D24" s="78">
        <f t="shared" si="6"/>
        <v>0</v>
      </c>
      <c r="E24" s="78">
        <f t="shared" si="6"/>
        <v>0</v>
      </c>
      <c r="F24" s="78">
        <f t="shared" si="6"/>
        <v>0</v>
      </c>
      <c r="G24" s="77">
        <f t="shared" si="6"/>
        <v>0</v>
      </c>
    </row>
    <row r="25" spans="1:7" x14ac:dyDescent="0.25">
      <c r="A25" s="79" t="s">
        <v>413</v>
      </c>
      <c r="B25" s="78">
        <v>0</v>
      </c>
      <c r="C25" s="78">
        <v>0</v>
      </c>
      <c r="D25" s="78">
        <v>0</v>
      </c>
      <c r="E25" s="78">
        <v>0</v>
      </c>
      <c r="F25" s="78">
        <v>0</v>
      </c>
      <c r="G25" s="77">
        <f t="shared" si="5"/>
        <v>0</v>
      </c>
    </row>
    <row r="26" spans="1:7" x14ac:dyDescent="0.25">
      <c r="A26" s="79" t="s">
        <v>414</v>
      </c>
      <c r="B26" s="78">
        <v>0</v>
      </c>
      <c r="C26" s="78">
        <v>0</v>
      </c>
      <c r="D26" s="78">
        <v>0</v>
      </c>
      <c r="E26" s="78">
        <v>0</v>
      </c>
      <c r="F26" s="78">
        <v>0</v>
      </c>
      <c r="G26" s="77">
        <f t="shared" si="5"/>
        <v>0</v>
      </c>
    </row>
    <row r="27" spans="1:7" x14ac:dyDescent="0.25">
      <c r="A27" s="60" t="s">
        <v>415</v>
      </c>
      <c r="B27" s="78">
        <v>0</v>
      </c>
      <c r="C27" s="78">
        <v>0</v>
      </c>
      <c r="D27" s="78">
        <v>0</v>
      </c>
      <c r="E27" s="78">
        <v>0</v>
      </c>
      <c r="F27" s="78">
        <v>0</v>
      </c>
      <c r="G27" s="77">
        <f t="shared" si="5"/>
        <v>0</v>
      </c>
    </row>
    <row r="28" spans="1:7" ht="30" x14ac:dyDescent="0.25">
      <c r="A28" s="61" t="s">
        <v>416</v>
      </c>
      <c r="B28" s="78">
        <f t="shared" ref="B28:G28" si="7">B29+B30</f>
        <v>0</v>
      </c>
      <c r="C28" s="78">
        <f t="shared" si="7"/>
        <v>0</v>
      </c>
      <c r="D28" s="78">
        <f t="shared" si="7"/>
        <v>0</v>
      </c>
      <c r="E28" s="78">
        <f t="shared" si="7"/>
        <v>0</v>
      </c>
      <c r="F28" s="78">
        <f t="shared" si="7"/>
        <v>0</v>
      </c>
      <c r="G28" s="77">
        <f t="shared" si="7"/>
        <v>0</v>
      </c>
    </row>
    <row r="29" spans="1:7" x14ac:dyDescent="0.25">
      <c r="A29" s="79" t="s">
        <v>417</v>
      </c>
      <c r="B29" s="78">
        <v>0</v>
      </c>
      <c r="C29" s="78">
        <v>0</v>
      </c>
      <c r="D29" s="78">
        <v>0</v>
      </c>
      <c r="E29" s="78">
        <v>0</v>
      </c>
      <c r="F29" s="78">
        <v>0</v>
      </c>
      <c r="G29" s="77">
        <f t="shared" si="5"/>
        <v>0</v>
      </c>
    </row>
    <row r="30" spans="1:7" x14ac:dyDescent="0.25">
      <c r="A30" s="79" t="s">
        <v>418</v>
      </c>
      <c r="B30" s="78">
        <v>0</v>
      </c>
      <c r="C30" s="78">
        <v>0</v>
      </c>
      <c r="D30" s="78">
        <v>0</v>
      </c>
      <c r="E30" s="78">
        <v>0</v>
      </c>
      <c r="F30" s="78">
        <v>0</v>
      </c>
      <c r="G30" s="77">
        <f t="shared" si="5"/>
        <v>0</v>
      </c>
    </row>
    <row r="31" spans="1:7" x14ac:dyDescent="0.25">
      <c r="A31" s="60" t="s">
        <v>419</v>
      </c>
      <c r="B31" s="78">
        <v>0</v>
      </c>
      <c r="C31" s="78">
        <v>0</v>
      </c>
      <c r="D31" s="78">
        <v>0</v>
      </c>
      <c r="E31" s="78">
        <v>0</v>
      </c>
      <c r="F31" s="78">
        <v>0</v>
      </c>
      <c r="G31" s="77">
        <f t="shared" si="5"/>
        <v>0</v>
      </c>
    </row>
    <row r="32" spans="1:7" x14ac:dyDescent="0.25">
      <c r="A32" s="47"/>
      <c r="B32" s="80"/>
      <c r="C32" s="80"/>
      <c r="D32" s="80"/>
      <c r="E32" s="80"/>
      <c r="F32" s="80"/>
      <c r="G32" s="80"/>
    </row>
    <row r="33" spans="1:7" ht="14.45" customHeight="1" x14ac:dyDescent="0.25">
      <c r="A33" s="3" t="s">
        <v>524</v>
      </c>
      <c r="B33" s="37">
        <f>B21+B9</f>
        <v>1553444.1700000002</v>
      </c>
      <c r="C33" s="37">
        <f t="shared" ref="C33:G33" si="8">C21+C9</f>
        <v>236040.95999999999</v>
      </c>
      <c r="D33" s="37">
        <f t="shared" si="8"/>
        <v>1789485.1300000001</v>
      </c>
      <c r="E33" s="37">
        <f t="shared" si="8"/>
        <v>1788785.7200000002</v>
      </c>
      <c r="F33" s="37">
        <f t="shared" si="8"/>
        <v>1788785.7200000002</v>
      </c>
      <c r="G33" s="37">
        <f t="shared" si="8"/>
        <v>699.40999999991618</v>
      </c>
    </row>
    <row r="34" spans="1:7" ht="14.45" customHeight="1" x14ac:dyDescent="0.25">
      <c r="A34" s="57"/>
      <c r="B34" s="81"/>
      <c r="C34" s="81"/>
      <c r="D34" s="81"/>
      <c r="E34" s="81"/>
      <c r="F34" s="81"/>
      <c r="G34" s="81"/>
    </row>
  </sheetData>
  <mergeCells count="4">
    <mergeCell ref="A7:A8"/>
    <mergeCell ref="B7:F7"/>
    <mergeCell ref="G7:G8"/>
    <mergeCell ref="A1:G1"/>
  </mergeCells>
  <dataValidations count="1">
    <dataValidation type="decimal" allowBlank="1" showInputMessage="1" showErrorMessage="1" sqref="B9:F9 B23:F33 G9:G33 B11:F21">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75" zoomScaleNormal="70" workbookViewId="0">
      <selection activeCell="A6" sqref="A6"/>
    </sheetView>
  </sheetViews>
  <sheetFormatPr baseColWidth="10" defaultColWidth="11.5703125" defaultRowHeight="15" x14ac:dyDescent="0.25"/>
  <cols>
    <col min="1" max="1" width="63" style="71" customWidth="1"/>
    <col min="2" max="3" width="16.42578125" style="71" customWidth="1"/>
    <col min="4" max="4" width="16.28515625" style="71" customWidth="1"/>
    <col min="5" max="5" width="17" style="71" customWidth="1"/>
    <col min="6" max="6" width="14.7109375" style="71" customWidth="1"/>
    <col min="7" max="7" width="15.5703125" style="71" customWidth="1"/>
    <col min="8" max="163" width="11.5703125" style="71"/>
    <col min="164" max="164" width="47.7109375" style="71" customWidth="1"/>
    <col min="165" max="166" width="16.42578125" style="71" customWidth="1"/>
    <col min="167" max="167" width="16.28515625" style="71" customWidth="1"/>
    <col min="168" max="168" width="17" style="71" customWidth="1"/>
    <col min="169" max="169" width="14.7109375" style="71" customWidth="1"/>
    <col min="170" max="170" width="15.5703125" style="71" customWidth="1"/>
    <col min="171" max="419" width="11.5703125" style="71"/>
    <col min="420" max="420" width="47.7109375" style="71" customWidth="1"/>
    <col min="421" max="422" width="16.42578125" style="71" customWidth="1"/>
    <col min="423" max="423" width="16.28515625" style="71" customWidth="1"/>
    <col min="424" max="424" width="17" style="71" customWidth="1"/>
    <col min="425" max="425" width="14.7109375" style="71" customWidth="1"/>
    <col min="426" max="426" width="15.5703125" style="71" customWidth="1"/>
    <col min="427" max="675" width="11.5703125" style="71"/>
    <col min="676" max="676" width="47.7109375" style="71" customWidth="1"/>
    <col min="677" max="678" width="16.42578125" style="71" customWidth="1"/>
    <col min="679" max="679" width="16.28515625" style="71" customWidth="1"/>
    <col min="680" max="680" width="17" style="71" customWidth="1"/>
    <col min="681" max="681" width="14.7109375" style="71" customWidth="1"/>
    <col min="682" max="682" width="15.5703125" style="71" customWidth="1"/>
    <col min="683" max="931" width="11.5703125" style="71"/>
    <col min="932" max="932" width="47.7109375" style="71" customWidth="1"/>
    <col min="933" max="934" width="16.42578125" style="71" customWidth="1"/>
    <col min="935" max="935" width="16.28515625" style="71" customWidth="1"/>
    <col min="936" max="936" width="17" style="71" customWidth="1"/>
    <col min="937" max="937" width="14.7109375" style="71" customWidth="1"/>
    <col min="938" max="938" width="15.5703125" style="71" customWidth="1"/>
    <col min="939" max="1187" width="11.5703125" style="71"/>
    <col min="1188" max="1188" width="47.7109375" style="71" customWidth="1"/>
    <col min="1189" max="1190" width="16.42578125" style="71" customWidth="1"/>
    <col min="1191" max="1191" width="16.28515625" style="71" customWidth="1"/>
    <col min="1192" max="1192" width="17" style="71" customWidth="1"/>
    <col min="1193" max="1193" width="14.7109375" style="71" customWidth="1"/>
    <col min="1194" max="1194" width="15.5703125" style="71" customWidth="1"/>
    <col min="1195" max="1443" width="11.5703125" style="71"/>
    <col min="1444" max="1444" width="47.7109375" style="71" customWidth="1"/>
    <col min="1445" max="1446" width="16.42578125" style="71" customWidth="1"/>
    <col min="1447" max="1447" width="16.28515625" style="71" customWidth="1"/>
    <col min="1448" max="1448" width="17" style="71" customWidth="1"/>
    <col min="1449" max="1449" width="14.7109375" style="71" customWidth="1"/>
    <col min="1450" max="1450" width="15.5703125" style="71" customWidth="1"/>
    <col min="1451" max="1699" width="11.5703125" style="71"/>
    <col min="1700" max="1700" width="47.7109375" style="71" customWidth="1"/>
    <col min="1701" max="1702" width="16.42578125" style="71" customWidth="1"/>
    <col min="1703" max="1703" width="16.28515625" style="71" customWidth="1"/>
    <col min="1704" max="1704" width="17" style="71" customWidth="1"/>
    <col min="1705" max="1705" width="14.7109375" style="71" customWidth="1"/>
    <col min="1706" max="1706" width="15.5703125" style="71" customWidth="1"/>
    <col min="1707" max="1955" width="11.5703125" style="71"/>
    <col min="1956" max="1956" width="47.7109375" style="71" customWidth="1"/>
    <col min="1957" max="1958" width="16.42578125" style="71" customWidth="1"/>
    <col min="1959" max="1959" width="16.28515625" style="71" customWidth="1"/>
    <col min="1960" max="1960" width="17" style="71" customWidth="1"/>
    <col min="1961" max="1961" width="14.7109375" style="71" customWidth="1"/>
    <col min="1962" max="1962" width="15.5703125" style="71" customWidth="1"/>
    <col min="1963" max="2211" width="11.5703125" style="71"/>
    <col min="2212" max="2212" width="47.7109375" style="71" customWidth="1"/>
    <col min="2213" max="2214" width="16.42578125" style="71" customWidth="1"/>
    <col min="2215" max="2215" width="16.28515625" style="71" customWidth="1"/>
    <col min="2216" max="2216" width="17" style="71" customWidth="1"/>
    <col min="2217" max="2217" width="14.7109375" style="71" customWidth="1"/>
    <col min="2218" max="2218" width="15.5703125" style="71" customWidth="1"/>
    <col min="2219" max="2467" width="11.5703125" style="71"/>
    <col min="2468" max="2468" width="47.7109375" style="71" customWidth="1"/>
    <col min="2469" max="2470" width="16.42578125" style="71" customWidth="1"/>
    <col min="2471" max="2471" width="16.28515625" style="71" customWidth="1"/>
    <col min="2472" max="2472" width="17" style="71" customWidth="1"/>
    <col min="2473" max="2473" width="14.7109375" style="71" customWidth="1"/>
    <col min="2474" max="2474" width="15.5703125" style="71" customWidth="1"/>
    <col min="2475" max="2723" width="11.5703125" style="71"/>
    <col min="2724" max="2724" width="47.7109375" style="71" customWidth="1"/>
    <col min="2725" max="2726" width="16.42578125" style="71" customWidth="1"/>
    <col min="2727" max="2727" width="16.28515625" style="71" customWidth="1"/>
    <col min="2728" max="2728" width="17" style="71" customWidth="1"/>
    <col min="2729" max="2729" width="14.7109375" style="71" customWidth="1"/>
    <col min="2730" max="2730" width="15.5703125" style="71" customWidth="1"/>
    <col min="2731" max="2979" width="11.5703125" style="71"/>
    <col min="2980" max="2980" width="47.7109375" style="71" customWidth="1"/>
    <col min="2981" max="2982" width="16.42578125" style="71" customWidth="1"/>
    <col min="2983" max="2983" width="16.28515625" style="71" customWidth="1"/>
    <col min="2984" max="2984" width="17" style="71" customWidth="1"/>
    <col min="2985" max="2985" width="14.7109375" style="71" customWidth="1"/>
    <col min="2986" max="2986" width="15.5703125" style="71" customWidth="1"/>
    <col min="2987" max="3235" width="11.5703125" style="71"/>
    <col min="3236" max="3236" width="47.7109375" style="71" customWidth="1"/>
    <col min="3237" max="3238" width="16.42578125" style="71" customWidth="1"/>
    <col min="3239" max="3239" width="16.28515625" style="71" customWidth="1"/>
    <col min="3240" max="3240" width="17" style="71" customWidth="1"/>
    <col min="3241" max="3241" width="14.7109375" style="71" customWidth="1"/>
    <col min="3242" max="3242" width="15.5703125" style="71" customWidth="1"/>
    <col min="3243" max="3491" width="11.5703125" style="71"/>
    <col min="3492" max="3492" width="47.7109375" style="71" customWidth="1"/>
    <col min="3493" max="3494" width="16.42578125" style="71" customWidth="1"/>
    <col min="3495" max="3495" width="16.28515625" style="71" customWidth="1"/>
    <col min="3496" max="3496" width="17" style="71" customWidth="1"/>
    <col min="3497" max="3497" width="14.7109375" style="71" customWidth="1"/>
    <col min="3498" max="3498" width="15.5703125" style="71" customWidth="1"/>
    <col min="3499" max="3747" width="11.5703125" style="71"/>
    <col min="3748" max="3748" width="47.7109375" style="71" customWidth="1"/>
    <col min="3749" max="3750" width="16.42578125" style="71" customWidth="1"/>
    <col min="3751" max="3751" width="16.28515625" style="71" customWidth="1"/>
    <col min="3752" max="3752" width="17" style="71" customWidth="1"/>
    <col min="3753" max="3753" width="14.7109375" style="71" customWidth="1"/>
    <col min="3754" max="3754" width="15.5703125" style="71" customWidth="1"/>
    <col min="3755" max="4003" width="11.5703125" style="71"/>
    <col min="4004" max="4004" width="47.7109375" style="71" customWidth="1"/>
    <col min="4005" max="4006" width="16.42578125" style="71" customWidth="1"/>
    <col min="4007" max="4007" width="16.28515625" style="71" customWidth="1"/>
    <col min="4008" max="4008" width="17" style="71" customWidth="1"/>
    <col min="4009" max="4009" width="14.7109375" style="71" customWidth="1"/>
    <col min="4010" max="4010" width="15.5703125" style="71" customWidth="1"/>
    <col min="4011" max="4259" width="11.5703125" style="71"/>
    <col min="4260" max="4260" width="47.7109375" style="71" customWidth="1"/>
    <col min="4261" max="4262" width="16.42578125" style="71" customWidth="1"/>
    <col min="4263" max="4263" width="16.28515625" style="71" customWidth="1"/>
    <col min="4264" max="4264" width="17" style="71" customWidth="1"/>
    <col min="4265" max="4265" width="14.7109375" style="71" customWidth="1"/>
    <col min="4266" max="4266" width="15.5703125" style="71" customWidth="1"/>
    <col min="4267" max="4515" width="11.5703125" style="71"/>
    <col min="4516" max="4516" width="47.7109375" style="71" customWidth="1"/>
    <col min="4517" max="4518" width="16.42578125" style="71" customWidth="1"/>
    <col min="4519" max="4519" width="16.28515625" style="71" customWidth="1"/>
    <col min="4520" max="4520" width="17" style="71" customWidth="1"/>
    <col min="4521" max="4521" width="14.7109375" style="71" customWidth="1"/>
    <col min="4522" max="4522" width="15.5703125" style="71" customWidth="1"/>
    <col min="4523" max="4771" width="11.5703125" style="71"/>
    <col min="4772" max="4772" width="47.7109375" style="71" customWidth="1"/>
    <col min="4773" max="4774" width="16.42578125" style="71" customWidth="1"/>
    <col min="4775" max="4775" width="16.28515625" style="71" customWidth="1"/>
    <col min="4776" max="4776" width="17" style="71" customWidth="1"/>
    <col min="4777" max="4777" width="14.7109375" style="71" customWidth="1"/>
    <col min="4778" max="4778" width="15.5703125" style="71" customWidth="1"/>
    <col min="4779" max="5027" width="11.5703125" style="71"/>
    <col min="5028" max="5028" width="47.7109375" style="71" customWidth="1"/>
    <col min="5029" max="5030" width="16.42578125" style="71" customWidth="1"/>
    <col min="5031" max="5031" width="16.28515625" style="71" customWidth="1"/>
    <col min="5032" max="5032" width="17" style="71" customWidth="1"/>
    <col min="5033" max="5033" width="14.7109375" style="71" customWidth="1"/>
    <col min="5034" max="5034" width="15.5703125" style="71" customWidth="1"/>
    <col min="5035" max="5283" width="11.5703125" style="71"/>
    <col min="5284" max="5284" width="47.7109375" style="71" customWidth="1"/>
    <col min="5285" max="5286" width="16.42578125" style="71" customWidth="1"/>
    <col min="5287" max="5287" width="16.28515625" style="71" customWidth="1"/>
    <col min="5288" max="5288" width="17" style="71" customWidth="1"/>
    <col min="5289" max="5289" width="14.7109375" style="71" customWidth="1"/>
    <col min="5290" max="5290" width="15.5703125" style="71" customWidth="1"/>
    <col min="5291" max="5539" width="11.5703125" style="71"/>
    <col min="5540" max="5540" width="47.7109375" style="71" customWidth="1"/>
    <col min="5541" max="5542" width="16.42578125" style="71" customWidth="1"/>
    <col min="5543" max="5543" width="16.28515625" style="71" customWidth="1"/>
    <col min="5544" max="5544" width="17" style="71" customWidth="1"/>
    <col min="5545" max="5545" width="14.7109375" style="71" customWidth="1"/>
    <col min="5546" max="5546" width="15.5703125" style="71" customWidth="1"/>
    <col min="5547" max="5795" width="11.5703125" style="71"/>
    <col min="5796" max="5796" width="47.7109375" style="71" customWidth="1"/>
    <col min="5797" max="5798" width="16.42578125" style="71" customWidth="1"/>
    <col min="5799" max="5799" width="16.28515625" style="71" customWidth="1"/>
    <col min="5800" max="5800" width="17" style="71" customWidth="1"/>
    <col min="5801" max="5801" width="14.7109375" style="71" customWidth="1"/>
    <col min="5802" max="5802" width="15.5703125" style="71" customWidth="1"/>
    <col min="5803" max="6051" width="11.5703125" style="71"/>
    <col min="6052" max="6052" width="47.7109375" style="71" customWidth="1"/>
    <col min="6053" max="6054" width="16.42578125" style="71" customWidth="1"/>
    <col min="6055" max="6055" width="16.28515625" style="71" customWidth="1"/>
    <col min="6056" max="6056" width="17" style="71" customWidth="1"/>
    <col min="6057" max="6057" width="14.7109375" style="71" customWidth="1"/>
    <col min="6058" max="6058" width="15.5703125" style="71" customWidth="1"/>
    <col min="6059" max="6307" width="11.5703125" style="71"/>
    <col min="6308" max="6308" width="47.7109375" style="71" customWidth="1"/>
    <col min="6309" max="6310" width="16.42578125" style="71" customWidth="1"/>
    <col min="6311" max="6311" width="16.28515625" style="71" customWidth="1"/>
    <col min="6312" max="6312" width="17" style="71" customWidth="1"/>
    <col min="6313" max="6313" width="14.7109375" style="71" customWidth="1"/>
    <col min="6314" max="6314" width="15.5703125" style="71" customWidth="1"/>
    <col min="6315" max="6563" width="11.5703125" style="71"/>
    <col min="6564" max="6564" width="47.7109375" style="71" customWidth="1"/>
    <col min="6565" max="6566" width="16.42578125" style="71" customWidth="1"/>
    <col min="6567" max="6567" width="16.28515625" style="71" customWidth="1"/>
    <col min="6568" max="6568" width="17" style="71" customWidth="1"/>
    <col min="6569" max="6569" width="14.7109375" style="71" customWidth="1"/>
    <col min="6570" max="6570" width="15.5703125" style="71" customWidth="1"/>
    <col min="6571" max="6819" width="11.5703125" style="71"/>
    <col min="6820" max="6820" width="47.7109375" style="71" customWidth="1"/>
    <col min="6821" max="6822" width="16.42578125" style="71" customWidth="1"/>
    <col min="6823" max="6823" width="16.28515625" style="71" customWidth="1"/>
    <col min="6824" max="6824" width="17" style="71" customWidth="1"/>
    <col min="6825" max="6825" width="14.7109375" style="71" customWidth="1"/>
    <col min="6826" max="6826" width="15.5703125" style="71" customWidth="1"/>
    <col min="6827" max="7075" width="11.5703125" style="71"/>
    <col min="7076" max="7076" width="47.7109375" style="71" customWidth="1"/>
    <col min="7077" max="7078" width="16.42578125" style="71" customWidth="1"/>
    <col min="7079" max="7079" width="16.28515625" style="71" customWidth="1"/>
    <col min="7080" max="7080" width="17" style="71" customWidth="1"/>
    <col min="7081" max="7081" width="14.7109375" style="71" customWidth="1"/>
    <col min="7082" max="7082" width="15.5703125" style="71" customWidth="1"/>
    <col min="7083" max="7331" width="11.5703125" style="71"/>
    <col min="7332" max="7332" width="47.7109375" style="71" customWidth="1"/>
    <col min="7333" max="7334" width="16.42578125" style="71" customWidth="1"/>
    <col min="7335" max="7335" width="16.28515625" style="71" customWidth="1"/>
    <col min="7336" max="7336" width="17" style="71" customWidth="1"/>
    <col min="7337" max="7337" width="14.7109375" style="71" customWidth="1"/>
    <col min="7338" max="7338" width="15.5703125" style="71" customWidth="1"/>
    <col min="7339" max="7587" width="11.5703125" style="71"/>
    <col min="7588" max="7588" width="47.7109375" style="71" customWidth="1"/>
    <col min="7589" max="7590" width="16.42578125" style="71" customWidth="1"/>
    <col min="7591" max="7591" width="16.28515625" style="71" customWidth="1"/>
    <col min="7592" max="7592" width="17" style="71" customWidth="1"/>
    <col min="7593" max="7593" width="14.7109375" style="71" customWidth="1"/>
    <col min="7594" max="7594" width="15.5703125" style="71" customWidth="1"/>
    <col min="7595" max="7843" width="11.5703125" style="71"/>
    <col min="7844" max="7844" width="47.7109375" style="71" customWidth="1"/>
    <col min="7845" max="7846" width="16.42578125" style="71" customWidth="1"/>
    <col min="7847" max="7847" width="16.28515625" style="71" customWidth="1"/>
    <col min="7848" max="7848" width="17" style="71" customWidth="1"/>
    <col min="7849" max="7849" width="14.7109375" style="71" customWidth="1"/>
    <col min="7850" max="7850" width="15.5703125" style="71" customWidth="1"/>
    <col min="7851" max="8099" width="11.5703125" style="71"/>
    <col min="8100" max="8100" width="47.7109375" style="71" customWidth="1"/>
    <col min="8101" max="8102" width="16.42578125" style="71" customWidth="1"/>
    <col min="8103" max="8103" width="16.28515625" style="71" customWidth="1"/>
    <col min="8104" max="8104" width="17" style="71" customWidth="1"/>
    <col min="8105" max="8105" width="14.7109375" style="71" customWidth="1"/>
    <col min="8106" max="8106" width="15.5703125" style="71" customWidth="1"/>
    <col min="8107" max="8355" width="11.5703125" style="71"/>
    <col min="8356" max="8356" width="47.7109375" style="71" customWidth="1"/>
    <col min="8357" max="8358" width="16.42578125" style="71" customWidth="1"/>
    <col min="8359" max="8359" width="16.28515625" style="71" customWidth="1"/>
    <col min="8360" max="8360" width="17" style="71" customWidth="1"/>
    <col min="8361" max="8361" width="14.7109375" style="71" customWidth="1"/>
    <col min="8362" max="8362" width="15.5703125" style="71" customWidth="1"/>
    <col min="8363" max="8611" width="11.5703125" style="71"/>
    <col min="8612" max="8612" width="47.7109375" style="71" customWidth="1"/>
    <col min="8613" max="8614" width="16.42578125" style="71" customWidth="1"/>
    <col min="8615" max="8615" width="16.28515625" style="71" customWidth="1"/>
    <col min="8616" max="8616" width="17" style="71" customWidth="1"/>
    <col min="8617" max="8617" width="14.7109375" style="71" customWidth="1"/>
    <col min="8618" max="8618" width="15.5703125" style="71" customWidth="1"/>
    <col min="8619" max="8867" width="11.5703125" style="71"/>
    <col min="8868" max="8868" width="47.7109375" style="71" customWidth="1"/>
    <col min="8869" max="8870" width="16.42578125" style="71" customWidth="1"/>
    <col min="8871" max="8871" width="16.28515625" style="71" customWidth="1"/>
    <col min="8872" max="8872" width="17" style="71" customWidth="1"/>
    <col min="8873" max="8873" width="14.7109375" style="71" customWidth="1"/>
    <col min="8874" max="8874" width="15.5703125" style="71" customWidth="1"/>
    <col min="8875" max="9123" width="11.5703125" style="71"/>
    <col min="9124" max="9124" width="47.7109375" style="71" customWidth="1"/>
    <col min="9125" max="9126" width="16.42578125" style="71" customWidth="1"/>
    <col min="9127" max="9127" width="16.28515625" style="71" customWidth="1"/>
    <col min="9128" max="9128" width="17" style="71" customWidth="1"/>
    <col min="9129" max="9129" width="14.7109375" style="71" customWidth="1"/>
    <col min="9130" max="9130" width="15.5703125" style="71" customWidth="1"/>
    <col min="9131" max="9379" width="11.5703125" style="71"/>
    <col min="9380" max="9380" width="47.7109375" style="71" customWidth="1"/>
    <col min="9381" max="9382" width="16.42578125" style="71" customWidth="1"/>
    <col min="9383" max="9383" width="16.28515625" style="71" customWidth="1"/>
    <col min="9384" max="9384" width="17" style="71" customWidth="1"/>
    <col min="9385" max="9385" width="14.7109375" style="71" customWidth="1"/>
    <col min="9386" max="9386" width="15.5703125" style="71" customWidth="1"/>
    <col min="9387" max="9635" width="11.5703125" style="71"/>
    <col min="9636" max="9636" width="47.7109375" style="71" customWidth="1"/>
    <col min="9637" max="9638" width="16.42578125" style="71" customWidth="1"/>
    <col min="9639" max="9639" width="16.28515625" style="71" customWidth="1"/>
    <col min="9640" max="9640" width="17" style="71" customWidth="1"/>
    <col min="9641" max="9641" width="14.7109375" style="71" customWidth="1"/>
    <col min="9642" max="9642" width="15.5703125" style="71" customWidth="1"/>
    <col min="9643" max="9891" width="11.5703125" style="71"/>
    <col min="9892" max="9892" width="47.7109375" style="71" customWidth="1"/>
    <col min="9893" max="9894" width="16.42578125" style="71" customWidth="1"/>
    <col min="9895" max="9895" width="16.28515625" style="71" customWidth="1"/>
    <col min="9896" max="9896" width="17" style="71" customWidth="1"/>
    <col min="9897" max="9897" width="14.7109375" style="71" customWidth="1"/>
    <col min="9898" max="9898" width="15.5703125" style="71" customWidth="1"/>
    <col min="9899" max="10147" width="11.5703125" style="71"/>
    <col min="10148" max="10148" width="47.7109375" style="71" customWidth="1"/>
    <col min="10149" max="10150" width="16.42578125" style="71" customWidth="1"/>
    <col min="10151" max="10151" width="16.28515625" style="71" customWidth="1"/>
    <col min="10152" max="10152" width="17" style="71" customWidth="1"/>
    <col min="10153" max="10153" width="14.7109375" style="71" customWidth="1"/>
    <col min="10154" max="10154" width="15.5703125" style="71" customWidth="1"/>
    <col min="10155" max="10403" width="11.5703125" style="71"/>
    <col min="10404" max="10404" width="47.7109375" style="71" customWidth="1"/>
    <col min="10405" max="10406" width="16.42578125" style="71" customWidth="1"/>
    <col min="10407" max="10407" width="16.28515625" style="71" customWidth="1"/>
    <col min="10408" max="10408" width="17" style="71" customWidth="1"/>
    <col min="10409" max="10409" width="14.7109375" style="71" customWidth="1"/>
    <col min="10410" max="10410" width="15.5703125" style="71" customWidth="1"/>
    <col min="10411" max="10659" width="11.5703125" style="71"/>
    <col min="10660" max="10660" width="47.7109375" style="71" customWidth="1"/>
    <col min="10661" max="10662" width="16.42578125" style="71" customWidth="1"/>
    <col min="10663" max="10663" width="16.28515625" style="71" customWidth="1"/>
    <col min="10664" max="10664" width="17" style="71" customWidth="1"/>
    <col min="10665" max="10665" width="14.7109375" style="71" customWidth="1"/>
    <col min="10666" max="10666" width="15.5703125" style="71" customWidth="1"/>
    <col min="10667" max="10915" width="11.5703125" style="71"/>
    <col min="10916" max="10916" width="47.7109375" style="71" customWidth="1"/>
    <col min="10917" max="10918" width="16.42578125" style="71" customWidth="1"/>
    <col min="10919" max="10919" width="16.28515625" style="71" customWidth="1"/>
    <col min="10920" max="10920" width="17" style="71" customWidth="1"/>
    <col min="10921" max="10921" width="14.7109375" style="71" customWidth="1"/>
    <col min="10922" max="10922" width="15.5703125" style="71" customWidth="1"/>
    <col min="10923" max="11171" width="11.5703125" style="71"/>
    <col min="11172" max="11172" width="47.7109375" style="71" customWidth="1"/>
    <col min="11173" max="11174" width="16.42578125" style="71" customWidth="1"/>
    <col min="11175" max="11175" width="16.28515625" style="71" customWidth="1"/>
    <col min="11176" max="11176" width="17" style="71" customWidth="1"/>
    <col min="11177" max="11177" width="14.7109375" style="71" customWidth="1"/>
    <col min="11178" max="11178" width="15.5703125" style="71" customWidth="1"/>
    <col min="11179" max="11427" width="11.5703125" style="71"/>
    <col min="11428" max="11428" width="47.7109375" style="71" customWidth="1"/>
    <col min="11429" max="11430" width="16.42578125" style="71" customWidth="1"/>
    <col min="11431" max="11431" width="16.28515625" style="71" customWidth="1"/>
    <col min="11432" max="11432" width="17" style="71" customWidth="1"/>
    <col min="11433" max="11433" width="14.7109375" style="71" customWidth="1"/>
    <col min="11434" max="11434" width="15.5703125" style="71" customWidth="1"/>
    <col min="11435" max="11683" width="11.5703125" style="71"/>
    <col min="11684" max="11684" width="47.7109375" style="71" customWidth="1"/>
    <col min="11685" max="11686" width="16.42578125" style="71" customWidth="1"/>
    <col min="11687" max="11687" width="16.28515625" style="71" customWidth="1"/>
    <col min="11688" max="11688" width="17" style="71" customWidth="1"/>
    <col min="11689" max="11689" width="14.7109375" style="71" customWidth="1"/>
    <col min="11690" max="11690" width="15.5703125" style="71" customWidth="1"/>
    <col min="11691" max="11939" width="11.5703125" style="71"/>
    <col min="11940" max="11940" width="47.7109375" style="71" customWidth="1"/>
    <col min="11941" max="11942" width="16.42578125" style="71" customWidth="1"/>
    <col min="11943" max="11943" width="16.28515625" style="71" customWidth="1"/>
    <col min="11944" max="11944" width="17" style="71" customWidth="1"/>
    <col min="11945" max="11945" width="14.7109375" style="71" customWidth="1"/>
    <col min="11946" max="11946" width="15.5703125" style="71" customWidth="1"/>
    <col min="11947" max="12195" width="11.5703125" style="71"/>
    <col min="12196" max="12196" width="47.7109375" style="71" customWidth="1"/>
    <col min="12197" max="12198" width="16.42578125" style="71" customWidth="1"/>
    <col min="12199" max="12199" width="16.28515625" style="71" customWidth="1"/>
    <col min="12200" max="12200" width="17" style="71" customWidth="1"/>
    <col min="12201" max="12201" width="14.7109375" style="71" customWidth="1"/>
    <col min="12202" max="12202" width="15.5703125" style="71" customWidth="1"/>
    <col min="12203" max="12451" width="11.5703125" style="71"/>
    <col min="12452" max="12452" width="47.7109375" style="71" customWidth="1"/>
    <col min="12453" max="12454" width="16.42578125" style="71" customWidth="1"/>
    <col min="12455" max="12455" width="16.28515625" style="71" customWidth="1"/>
    <col min="12456" max="12456" width="17" style="71" customWidth="1"/>
    <col min="12457" max="12457" width="14.7109375" style="71" customWidth="1"/>
    <col min="12458" max="12458" width="15.5703125" style="71" customWidth="1"/>
    <col min="12459" max="12707" width="11.5703125" style="71"/>
    <col min="12708" max="12708" width="47.7109375" style="71" customWidth="1"/>
    <col min="12709" max="12710" width="16.42578125" style="71" customWidth="1"/>
    <col min="12711" max="12711" width="16.28515625" style="71" customWidth="1"/>
    <col min="12712" max="12712" width="17" style="71" customWidth="1"/>
    <col min="12713" max="12713" width="14.7109375" style="71" customWidth="1"/>
    <col min="12714" max="12714" width="15.5703125" style="71" customWidth="1"/>
    <col min="12715" max="12963" width="11.5703125" style="71"/>
    <col min="12964" max="12964" width="47.7109375" style="71" customWidth="1"/>
    <col min="12965" max="12966" width="16.42578125" style="71" customWidth="1"/>
    <col min="12967" max="12967" width="16.28515625" style="71" customWidth="1"/>
    <col min="12968" max="12968" width="17" style="71" customWidth="1"/>
    <col min="12969" max="12969" width="14.7109375" style="71" customWidth="1"/>
    <col min="12970" max="12970" width="15.5703125" style="71" customWidth="1"/>
    <col min="12971" max="13219" width="11.5703125" style="71"/>
    <col min="13220" max="13220" width="47.7109375" style="71" customWidth="1"/>
    <col min="13221" max="13222" width="16.42578125" style="71" customWidth="1"/>
    <col min="13223" max="13223" width="16.28515625" style="71" customWidth="1"/>
    <col min="13224" max="13224" width="17" style="71" customWidth="1"/>
    <col min="13225" max="13225" width="14.7109375" style="71" customWidth="1"/>
    <col min="13226" max="13226" width="15.5703125" style="71" customWidth="1"/>
    <col min="13227" max="13475" width="11.5703125" style="71"/>
    <col min="13476" max="13476" width="47.7109375" style="71" customWidth="1"/>
    <col min="13477" max="13478" width="16.42578125" style="71" customWidth="1"/>
    <col min="13479" max="13479" width="16.28515625" style="71" customWidth="1"/>
    <col min="13480" max="13480" width="17" style="71" customWidth="1"/>
    <col min="13481" max="13481" width="14.7109375" style="71" customWidth="1"/>
    <col min="13482" max="13482" width="15.5703125" style="71" customWidth="1"/>
    <col min="13483" max="13731" width="11.5703125" style="71"/>
    <col min="13732" max="13732" width="47.7109375" style="71" customWidth="1"/>
    <col min="13733" max="13734" width="16.42578125" style="71" customWidth="1"/>
    <col min="13735" max="13735" width="16.28515625" style="71" customWidth="1"/>
    <col min="13736" max="13736" width="17" style="71" customWidth="1"/>
    <col min="13737" max="13737" width="14.7109375" style="71" customWidth="1"/>
    <col min="13738" max="13738" width="15.5703125" style="71" customWidth="1"/>
    <col min="13739" max="13987" width="11.5703125" style="71"/>
    <col min="13988" max="13988" width="47.7109375" style="71" customWidth="1"/>
    <col min="13989" max="13990" width="16.42578125" style="71" customWidth="1"/>
    <col min="13991" max="13991" width="16.28515625" style="71" customWidth="1"/>
    <col min="13992" max="13992" width="17" style="71" customWidth="1"/>
    <col min="13993" max="13993" width="14.7109375" style="71" customWidth="1"/>
    <col min="13994" max="13994" width="15.5703125" style="71" customWidth="1"/>
    <col min="13995" max="14243" width="11.5703125" style="71"/>
    <col min="14244" max="14244" width="47.7109375" style="71" customWidth="1"/>
    <col min="14245" max="14246" width="16.42578125" style="71" customWidth="1"/>
    <col min="14247" max="14247" width="16.28515625" style="71" customWidth="1"/>
    <col min="14248" max="14248" width="17" style="71" customWidth="1"/>
    <col min="14249" max="14249" width="14.7109375" style="71" customWidth="1"/>
    <col min="14250" max="14250" width="15.5703125" style="71" customWidth="1"/>
    <col min="14251" max="14499" width="11.5703125" style="71"/>
    <col min="14500" max="14500" width="47.7109375" style="71" customWidth="1"/>
    <col min="14501" max="14502" width="16.42578125" style="71" customWidth="1"/>
    <col min="14503" max="14503" width="16.28515625" style="71" customWidth="1"/>
    <col min="14504" max="14504" width="17" style="71" customWidth="1"/>
    <col min="14505" max="14505" width="14.7109375" style="71" customWidth="1"/>
    <col min="14506" max="14506" width="15.5703125" style="71" customWidth="1"/>
    <col min="14507" max="14755" width="11.5703125" style="71"/>
    <col min="14756" max="14756" width="47.7109375" style="71" customWidth="1"/>
    <col min="14757" max="14758" width="16.42578125" style="71" customWidth="1"/>
    <col min="14759" max="14759" width="16.28515625" style="71" customWidth="1"/>
    <col min="14760" max="14760" width="17" style="71" customWidth="1"/>
    <col min="14761" max="14761" width="14.7109375" style="71" customWidth="1"/>
    <col min="14762" max="14762" width="15.5703125" style="71" customWidth="1"/>
    <col min="14763" max="15011" width="11.5703125" style="71"/>
    <col min="15012" max="15012" width="47.7109375" style="71" customWidth="1"/>
    <col min="15013" max="15014" width="16.42578125" style="71" customWidth="1"/>
    <col min="15015" max="15015" width="16.28515625" style="71" customWidth="1"/>
    <col min="15016" max="15016" width="17" style="71" customWidth="1"/>
    <col min="15017" max="15017" width="14.7109375" style="71" customWidth="1"/>
    <col min="15018" max="15018" width="15.5703125" style="71" customWidth="1"/>
    <col min="15019" max="15267" width="11.5703125" style="71"/>
    <col min="15268" max="15268" width="47.7109375" style="71" customWidth="1"/>
    <col min="15269" max="15270" width="16.42578125" style="71" customWidth="1"/>
    <col min="15271" max="15271" width="16.28515625" style="71" customWidth="1"/>
    <col min="15272" max="15272" width="17" style="71" customWidth="1"/>
    <col min="15273" max="15273" width="14.7109375" style="71" customWidth="1"/>
    <col min="15274" max="15274" width="15.5703125" style="71" customWidth="1"/>
    <col min="15275" max="15523" width="11.5703125" style="71"/>
    <col min="15524" max="15524" width="47.7109375" style="71" customWidth="1"/>
    <col min="15525" max="15526" width="16.42578125" style="71" customWidth="1"/>
    <col min="15527" max="15527" width="16.28515625" style="71" customWidth="1"/>
    <col min="15528" max="15528" width="17" style="71" customWidth="1"/>
    <col min="15529" max="15529" width="14.7109375" style="71" customWidth="1"/>
    <col min="15530" max="15530" width="15.5703125" style="71" customWidth="1"/>
    <col min="15531" max="15779" width="11.5703125" style="71"/>
    <col min="15780" max="15780" width="47.7109375" style="71" customWidth="1"/>
    <col min="15781" max="15782" width="16.42578125" style="71" customWidth="1"/>
    <col min="15783" max="15783" width="16.28515625" style="71" customWidth="1"/>
    <col min="15784" max="15784" width="17" style="71" customWidth="1"/>
    <col min="15785" max="15785" width="14.7109375" style="71" customWidth="1"/>
    <col min="15786" max="15786" width="15.5703125" style="71" customWidth="1"/>
    <col min="15787" max="16035" width="11.5703125" style="71"/>
    <col min="16036" max="16036" width="47.7109375" style="71" customWidth="1"/>
    <col min="16037" max="16038" width="16.42578125" style="71" customWidth="1"/>
    <col min="16039" max="16039" width="16.28515625" style="71" customWidth="1"/>
    <col min="16040" max="16040" width="17" style="71" customWidth="1"/>
    <col min="16041" max="16041" width="14.7109375" style="71" customWidth="1"/>
    <col min="16042" max="16042" width="15.5703125" style="71" customWidth="1"/>
    <col min="16043" max="16384" width="11.5703125" style="71"/>
  </cols>
  <sheetData>
    <row r="1" spans="1:7" x14ac:dyDescent="0.25">
      <c r="A1" s="225" t="s">
        <v>420</v>
      </c>
      <c r="B1" s="225"/>
      <c r="C1" s="225"/>
      <c r="D1" s="225"/>
      <c r="E1" s="225"/>
      <c r="F1" s="225"/>
      <c r="G1" s="225"/>
    </row>
    <row r="2" spans="1:7" x14ac:dyDescent="0.25">
      <c r="A2" s="130" t="str">
        <f>'Formato 1'!A2</f>
        <v>CASA DE LA CULTURA DE CORONEO, GTO.</v>
      </c>
      <c r="B2" s="131"/>
      <c r="C2" s="131"/>
      <c r="D2" s="131"/>
      <c r="E2" s="131"/>
      <c r="F2" s="131"/>
      <c r="G2" s="132"/>
    </row>
    <row r="3" spans="1:7" x14ac:dyDescent="0.25">
      <c r="A3" s="133" t="s">
        <v>421</v>
      </c>
      <c r="B3" s="134"/>
      <c r="C3" s="134"/>
      <c r="D3" s="134"/>
      <c r="E3" s="134"/>
      <c r="F3" s="134"/>
      <c r="G3" s="135"/>
    </row>
    <row r="4" spans="1:7" x14ac:dyDescent="0.25">
      <c r="A4" s="133" t="s">
        <v>2</v>
      </c>
      <c r="B4" s="134"/>
      <c r="C4" s="134"/>
      <c r="D4" s="134"/>
      <c r="E4" s="134"/>
      <c r="F4" s="134"/>
      <c r="G4" s="135"/>
    </row>
    <row r="5" spans="1:7" x14ac:dyDescent="0.25">
      <c r="A5" s="133" t="s">
        <v>422</v>
      </c>
      <c r="B5" s="134"/>
      <c r="C5" s="134"/>
      <c r="D5" s="134"/>
      <c r="E5" s="134"/>
      <c r="F5" s="134"/>
      <c r="G5" s="135"/>
    </row>
    <row r="6" spans="1:7" ht="83.25" customHeight="1" x14ac:dyDescent="0.25">
      <c r="A6" s="172" t="s">
        <v>545</v>
      </c>
      <c r="B6" s="1" t="s">
        <v>544</v>
      </c>
      <c r="C6" s="43">
        <v>2025</v>
      </c>
      <c r="D6" s="43">
        <v>2026</v>
      </c>
      <c r="E6" s="43">
        <v>2027</v>
      </c>
      <c r="F6" s="43">
        <v>2028</v>
      </c>
      <c r="G6" s="43">
        <v>2029</v>
      </c>
    </row>
    <row r="7" spans="1:7" x14ac:dyDescent="0.25">
      <c r="A7" s="72" t="s">
        <v>424</v>
      </c>
      <c r="B7" s="36">
        <f>SUM(B8:B19)</f>
        <v>2440870.4199999995</v>
      </c>
      <c r="C7" s="36">
        <f t="shared" ref="C7:G7" si="0">SUM(C8:C19)</f>
        <v>2562913.9409999996</v>
      </c>
      <c r="D7" s="36">
        <f t="shared" si="0"/>
        <v>2691059.6380499997</v>
      </c>
      <c r="E7" s="36">
        <f t="shared" si="0"/>
        <v>2825612.6199524999</v>
      </c>
      <c r="F7" s="36">
        <f t="shared" si="0"/>
        <v>2966893.250950125</v>
      </c>
      <c r="G7" s="36">
        <f t="shared" si="0"/>
        <v>3115237.9134976319</v>
      </c>
    </row>
    <row r="8" spans="1:7" x14ac:dyDescent="0.25">
      <c r="A8" s="65" t="s">
        <v>222</v>
      </c>
      <c r="B8" s="62">
        <v>0</v>
      </c>
      <c r="C8" s="62">
        <v>0</v>
      </c>
      <c r="D8" s="62">
        <v>0</v>
      </c>
      <c r="E8" s="62">
        <v>0</v>
      </c>
      <c r="F8" s="62">
        <v>0</v>
      </c>
      <c r="G8" s="62">
        <v>0</v>
      </c>
    </row>
    <row r="9" spans="1:7" x14ac:dyDescent="0.25">
      <c r="A9" s="65" t="s">
        <v>223</v>
      </c>
      <c r="B9" s="62">
        <v>0</v>
      </c>
      <c r="C9" s="62">
        <v>0</v>
      </c>
      <c r="D9" s="62">
        <v>0</v>
      </c>
      <c r="E9" s="62">
        <v>0</v>
      </c>
      <c r="F9" s="62">
        <v>0</v>
      </c>
      <c r="G9" s="62">
        <v>0</v>
      </c>
    </row>
    <row r="10" spans="1:7" x14ac:dyDescent="0.25">
      <c r="A10" s="65" t="s">
        <v>224</v>
      </c>
      <c r="B10" s="62">
        <v>0</v>
      </c>
      <c r="C10" s="62">
        <v>0</v>
      </c>
      <c r="D10" s="62">
        <v>0</v>
      </c>
      <c r="E10" s="62">
        <v>0</v>
      </c>
      <c r="F10" s="62">
        <v>0</v>
      </c>
      <c r="G10" s="62">
        <v>0</v>
      </c>
    </row>
    <row r="11" spans="1:7" x14ac:dyDescent="0.25">
      <c r="A11" s="65" t="s">
        <v>425</v>
      </c>
      <c r="B11" s="62">
        <v>0</v>
      </c>
      <c r="C11" s="62">
        <v>0</v>
      </c>
      <c r="D11" s="62">
        <v>0</v>
      </c>
      <c r="E11" s="62">
        <v>0</v>
      </c>
      <c r="F11" s="62">
        <v>0</v>
      </c>
      <c r="G11" s="62">
        <v>0</v>
      </c>
    </row>
    <row r="12" spans="1:7" x14ac:dyDescent="0.25">
      <c r="A12" s="65" t="s">
        <v>226</v>
      </c>
      <c r="B12" s="62">
        <v>0</v>
      </c>
      <c r="C12" s="62">
        <v>0</v>
      </c>
      <c r="D12" s="62">
        <v>0</v>
      </c>
      <c r="E12" s="62">
        <v>0</v>
      </c>
      <c r="F12" s="62">
        <v>0</v>
      </c>
      <c r="G12" s="62">
        <v>0</v>
      </c>
    </row>
    <row r="13" spans="1:7" x14ac:dyDescent="0.25">
      <c r="A13" s="65" t="s">
        <v>227</v>
      </c>
      <c r="B13" s="62">
        <v>0</v>
      </c>
      <c r="C13" s="62">
        <v>0</v>
      </c>
      <c r="D13" s="62">
        <v>0</v>
      </c>
      <c r="E13" s="62">
        <v>0</v>
      </c>
      <c r="F13" s="62">
        <v>0</v>
      </c>
      <c r="G13" s="62">
        <v>0</v>
      </c>
    </row>
    <row r="14" spans="1:7" x14ac:dyDescent="0.25">
      <c r="A14" s="66" t="s">
        <v>426</v>
      </c>
      <c r="B14" s="62">
        <v>32519.26</v>
      </c>
      <c r="C14" s="62">
        <v>34145.222999999998</v>
      </c>
      <c r="D14" s="62">
        <v>35852.484149999997</v>
      </c>
      <c r="E14" s="62">
        <v>37645.108357500001</v>
      </c>
      <c r="F14" s="62">
        <v>39527.363775375001</v>
      </c>
      <c r="G14" s="62">
        <v>41503.73196414375</v>
      </c>
    </row>
    <row r="15" spans="1:7" x14ac:dyDescent="0.25">
      <c r="A15" s="66" t="s">
        <v>427</v>
      </c>
      <c r="B15" s="62">
        <v>0</v>
      </c>
      <c r="C15" s="62">
        <v>0</v>
      </c>
      <c r="D15" s="62">
        <v>0</v>
      </c>
      <c r="E15" s="62">
        <v>0</v>
      </c>
      <c r="F15" s="62">
        <v>0</v>
      </c>
      <c r="G15" s="62">
        <v>0</v>
      </c>
    </row>
    <row r="16" spans="1:7" x14ac:dyDescent="0.25">
      <c r="A16" s="67" t="s">
        <v>428</v>
      </c>
      <c r="B16" s="62">
        <v>0</v>
      </c>
      <c r="C16" s="62">
        <v>0</v>
      </c>
      <c r="D16" s="62">
        <v>0</v>
      </c>
      <c r="E16" s="62">
        <v>0</v>
      </c>
      <c r="F16" s="62">
        <v>0</v>
      </c>
      <c r="G16" s="62">
        <v>0</v>
      </c>
    </row>
    <row r="17" spans="1:7" x14ac:dyDescent="0.25">
      <c r="A17" s="65" t="s">
        <v>247</v>
      </c>
      <c r="B17" s="62">
        <v>2408351.1599999997</v>
      </c>
      <c r="C17" s="62">
        <v>2528768.7179999999</v>
      </c>
      <c r="D17" s="62">
        <v>2655207.1538999998</v>
      </c>
      <c r="E17" s="62">
        <v>2787967.511595</v>
      </c>
      <c r="F17" s="62">
        <v>2927365.8871747502</v>
      </c>
      <c r="G17" s="62">
        <v>3073734.181533488</v>
      </c>
    </row>
    <row r="18" spans="1:7" x14ac:dyDescent="0.25">
      <c r="A18" s="65" t="s">
        <v>248</v>
      </c>
      <c r="B18" s="62">
        <v>0</v>
      </c>
      <c r="C18" s="62">
        <v>0</v>
      </c>
      <c r="D18" s="62">
        <v>0</v>
      </c>
      <c r="E18" s="62">
        <v>0</v>
      </c>
      <c r="F18" s="62">
        <v>0</v>
      </c>
      <c r="G18" s="62">
        <v>0</v>
      </c>
    </row>
    <row r="19" spans="1:7" x14ac:dyDescent="0.25">
      <c r="A19" s="65" t="s">
        <v>429</v>
      </c>
      <c r="B19" s="62">
        <v>0</v>
      </c>
      <c r="C19" s="62">
        <v>0</v>
      </c>
      <c r="D19" s="62">
        <v>0</v>
      </c>
      <c r="E19" s="62">
        <v>0</v>
      </c>
      <c r="F19" s="62">
        <v>0</v>
      </c>
      <c r="G19" s="62">
        <v>0</v>
      </c>
    </row>
    <row r="20" spans="1:7" x14ac:dyDescent="0.25">
      <c r="A20" s="62"/>
      <c r="B20" s="62"/>
      <c r="C20" s="62"/>
      <c r="D20" s="62"/>
      <c r="E20" s="62"/>
      <c r="F20" s="62"/>
      <c r="G20" s="62"/>
    </row>
    <row r="21" spans="1:7" x14ac:dyDescent="0.25">
      <c r="A21" s="68" t="s">
        <v>430</v>
      </c>
      <c r="B21" s="12">
        <f>SUM(B22:B26)</f>
        <v>0</v>
      </c>
      <c r="C21" s="12">
        <f t="shared" ref="C21:G21" si="1">SUM(C22:C26)</f>
        <v>0</v>
      </c>
      <c r="D21" s="12">
        <f t="shared" si="1"/>
        <v>0</v>
      </c>
      <c r="E21" s="12">
        <f t="shared" si="1"/>
        <v>0</v>
      </c>
      <c r="F21" s="12">
        <f t="shared" si="1"/>
        <v>0</v>
      </c>
      <c r="G21" s="12">
        <f t="shared" si="1"/>
        <v>0</v>
      </c>
    </row>
    <row r="22" spans="1:7" x14ac:dyDescent="0.25">
      <c r="A22" s="65" t="s">
        <v>431</v>
      </c>
      <c r="B22" s="62">
        <v>0</v>
      </c>
      <c r="C22" s="62">
        <v>0</v>
      </c>
      <c r="D22" s="62">
        <v>0</v>
      </c>
      <c r="E22" s="62">
        <v>0</v>
      </c>
      <c r="F22" s="62">
        <v>0</v>
      </c>
      <c r="G22" s="62">
        <v>0</v>
      </c>
    </row>
    <row r="23" spans="1:7" x14ac:dyDescent="0.25">
      <c r="A23" s="65" t="s">
        <v>432</v>
      </c>
      <c r="B23" s="62">
        <v>0</v>
      </c>
      <c r="C23" s="62">
        <v>0</v>
      </c>
      <c r="D23" s="62">
        <v>0</v>
      </c>
      <c r="E23" s="62">
        <v>0</v>
      </c>
      <c r="F23" s="62">
        <v>0</v>
      </c>
      <c r="G23" s="62">
        <v>0</v>
      </c>
    </row>
    <row r="24" spans="1:7" x14ac:dyDescent="0.25">
      <c r="A24" s="65" t="s">
        <v>433</v>
      </c>
      <c r="B24" s="62">
        <v>0</v>
      </c>
      <c r="C24" s="62">
        <v>0</v>
      </c>
      <c r="D24" s="62">
        <v>0</v>
      </c>
      <c r="E24" s="62">
        <v>0</v>
      </c>
      <c r="F24" s="62">
        <v>0</v>
      </c>
      <c r="G24" s="62">
        <v>0</v>
      </c>
    </row>
    <row r="25" spans="1:7" ht="30" x14ac:dyDescent="0.25">
      <c r="A25" s="66" t="s">
        <v>273</v>
      </c>
      <c r="B25" s="62">
        <v>0</v>
      </c>
      <c r="C25" s="62">
        <v>0</v>
      </c>
      <c r="D25" s="62">
        <v>0</v>
      </c>
      <c r="E25" s="62">
        <v>0</v>
      </c>
      <c r="F25" s="62">
        <v>0</v>
      </c>
      <c r="G25" s="62">
        <v>0</v>
      </c>
    </row>
    <row r="26" spans="1:7" x14ac:dyDescent="0.25">
      <c r="A26" s="65" t="s">
        <v>274</v>
      </c>
      <c r="B26" s="62">
        <v>0</v>
      </c>
      <c r="C26" s="62">
        <v>0</v>
      </c>
      <c r="D26" s="62">
        <v>0</v>
      </c>
      <c r="E26" s="62">
        <v>0</v>
      </c>
      <c r="F26" s="62">
        <v>0</v>
      </c>
      <c r="G26" s="62">
        <v>0</v>
      </c>
    </row>
    <row r="27" spans="1:7" x14ac:dyDescent="0.25">
      <c r="A27" s="62"/>
      <c r="B27" s="62"/>
      <c r="C27" s="62"/>
      <c r="D27" s="62"/>
      <c r="E27" s="62"/>
      <c r="F27" s="62"/>
      <c r="G27" s="62"/>
    </row>
    <row r="28" spans="1:7" x14ac:dyDescent="0.25">
      <c r="A28" s="68" t="s">
        <v>434</v>
      </c>
      <c r="B28" s="12">
        <f>B29</f>
        <v>0</v>
      </c>
      <c r="C28" s="12">
        <f t="shared" ref="C28:G28" si="2">C29</f>
        <v>0</v>
      </c>
      <c r="D28" s="12">
        <f t="shared" si="2"/>
        <v>0</v>
      </c>
      <c r="E28" s="12">
        <f t="shared" si="2"/>
        <v>0</v>
      </c>
      <c r="F28" s="12">
        <f t="shared" si="2"/>
        <v>0</v>
      </c>
      <c r="G28" s="12">
        <f t="shared" si="2"/>
        <v>0</v>
      </c>
    </row>
    <row r="29" spans="1:7" x14ac:dyDescent="0.25">
      <c r="A29" s="65" t="s">
        <v>277</v>
      </c>
      <c r="B29" s="62">
        <v>0</v>
      </c>
      <c r="C29" s="62">
        <v>0</v>
      </c>
      <c r="D29" s="62">
        <v>0</v>
      </c>
      <c r="E29" s="62">
        <v>0</v>
      </c>
      <c r="F29" s="62">
        <v>0</v>
      </c>
      <c r="G29" s="62">
        <v>0</v>
      </c>
    </row>
    <row r="30" spans="1:7" x14ac:dyDescent="0.25">
      <c r="A30" s="62"/>
      <c r="B30" s="62"/>
      <c r="C30" s="62"/>
      <c r="D30" s="62"/>
      <c r="E30" s="62"/>
      <c r="F30" s="62"/>
      <c r="G30" s="62"/>
    </row>
    <row r="31" spans="1:7" x14ac:dyDescent="0.25">
      <c r="A31" s="73" t="s">
        <v>435</v>
      </c>
      <c r="B31" s="12">
        <f>B28+B21+B7</f>
        <v>2440870.4199999995</v>
      </c>
      <c r="C31" s="12">
        <f t="shared" ref="C31:F31" si="3">C28+C21+C7</f>
        <v>2562913.9409999996</v>
      </c>
      <c r="D31" s="12">
        <f t="shared" si="3"/>
        <v>2691059.6380499997</v>
      </c>
      <c r="E31" s="12">
        <f t="shared" si="3"/>
        <v>2825612.6199524999</v>
      </c>
      <c r="F31" s="12">
        <f t="shared" si="3"/>
        <v>2966893.250950125</v>
      </c>
      <c r="G31" s="12">
        <f>G28+G21+G7</f>
        <v>3115237.9134976319</v>
      </c>
    </row>
    <row r="32" spans="1:7" x14ac:dyDescent="0.25">
      <c r="A32" s="62"/>
      <c r="B32" s="62"/>
      <c r="C32" s="62"/>
      <c r="D32" s="62"/>
      <c r="E32" s="62"/>
      <c r="F32" s="62"/>
      <c r="G32" s="62"/>
    </row>
    <row r="33" spans="1:7" x14ac:dyDescent="0.25">
      <c r="A33" s="68" t="s">
        <v>279</v>
      </c>
      <c r="B33" s="12"/>
      <c r="C33" s="12"/>
      <c r="D33" s="12"/>
      <c r="E33" s="12"/>
      <c r="F33" s="12"/>
      <c r="G33" s="12"/>
    </row>
    <row r="34" spans="1:7" ht="45" customHeight="1" x14ac:dyDescent="0.25">
      <c r="A34" s="74" t="s">
        <v>436</v>
      </c>
      <c r="B34" s="62">
        <v>0</v>
      </c>
      <c r="C34" s="62">
        <v>0</v>
      </c>
      <c r="D34" s="62">
        <v>0</v>
      </c>
      <c r="E34" s="62">
        <v>0</v>
      </c>
      <c r="F34" s="62">
        <v>0</v>
      </c>
      <c r="G34" s="62">
        <v>0</v>
      </c>
    </row>
    <row r="35" spans="1:7" ht="45" customHeight="1" x14ac:dyDescent="0.25">
      <c r="A35" s="74" t="s">
        <v>281</v>
      </c>
      <c r="B35" s="62">
        <v>0</v>
      </c>
      <c r="C35" s="62">
        <v>0</v>
      </c>
      <c r="D35" s="62">
        <v>0</v>
      </c>
      <c r="E35" s="62">
        <v>0</v>
      </c>
      <c r="F35" s="62">
        <v>0</v>
      </c>
      <c r="G35" s="62">
        <v>0</v>
      </c>
    </row>
    <row r="36" spans="1:7" x14ac:dyDescent="0.25">
      <c r="A36" s="68" t="s">
        <v>437</v>
      </c>
      <c r="B36" s="12">
        <f>B35+B34</f>
        <v>0</v>
      </c>
      <c r="C36" s="12">
        <f t="shared" ref="C36:F36" si="4">C35+C34</f>
        <v>0</v>
      </c>
      <c r="D36" s="12">
        <f t="shared" si="4"/>
        <v>0</v>
      </c>
      <c r="E36" s="12">
        <f t="shared" si="4"/>
        <v>0</v>
      </c>
      <c r="F36" s="12">
        <f t="shared" si="4"/>
        <v>0</v>
      </c>
      <c r="G36" s="12">
        <f>G35+G34</f>
        <v>0</v>
      </c>
    </row>
    <row r="37" spans="1:7" x14ac:dyDescent="0.25">
      <c r="A37" s="75"/>
      <c r="B37" s="70"/>
      <c r="C37" s="70"/>
      <c r="D37" s="70"/>
      <c r="E37" s="70"/>
      <c r="F37" s="70"/>
      <c r="G37" s="70"/>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topLeftCell="A8" zoomScaleNormal="100" workbookViewId="0">
      <selection activeCell="A27" sqref="A27"/>
    </sheetView>
  </sheetViews>
  <sheetFormatPr baseColWidth="10" defaultColWidth="11.42578125" defaultRowHeight="15" x14ac:dyDescent="0.25"/>
  <cols>
    <col min="1" max="1" width="70.28515625" style="41" bestFit="1" customWidth="1"/>
    <col min="2" max="2" width="14.85546875" style="41" customWidth="1"/>
    <col min="3" max="3" width="15.5703125" style="41" customWidth="1"/>
    <col min="4" max="4" width="15.85546875" style="41" customWidth="1"/>
    <col min="5" max="5" width="15.42578125" style="41" customWidth="1"/>
    <col min="6" max="6" width="17" style="41" customWidth="1"/>
    <col min="7" max="7" width="14.28515625" style="41" customWidth="1"/>
    <col min="8" max="196" width="11.42578125" style="41"/>
    <col min="197" max="197" width="42.28515625" style="41" customWidth="1"/>
    <col min="198" max="198" width="14.85546875" style="41" customWidth="1"/>
    <col min="199" max="199" width="15.5703125" style="41" customWidth="1"/>
    <col min="200" max="200" width="15.85546875" style="41" customWidth="1"/>
    <col min="201" max="201" width="15.42578125" style="41" customWidth="1"/>
    <col min="202" max="202" width="17" style="41" customWidth="1"/>
    <col min="203" max="203" width="14.28515625" style="41" customWidth="1"/>
    <col min="204" max="452" width="11.42578125" style="41"/>
    <col min="453" max="453" width="42.28515625" style="41" customWidth="1"/>
    <col min="454" max="454" width="14.85546875" style="41" customWidth="1"/>
    <col min="455" max="455" width="15.5703125" style="41" customWidth="1"/>
    <col min="456" max="456" width="15.85546875" style="41" customWidth="1"/>
    <col min="457" max="457" width="15.42578125" style="41" customWidth="1"/>
    <col min="458" max="458" width="17" style="41" customWidth="1"/>
    <col min="459" max="459" width="14.28515625" style="41" customWidth="1"/>
    <col min="460" max="708" width="11.42578125" style="41"/>
    <col min="709" max="709" width="42.28515625" style="41" customWidth="1"/>
    <col min="710" max="710" width="14.85546875" style="41" customWidth="1"/>
    <col min="711" max="711" width="15.5703125" style="41" customWidth="1"/>
    <col min="712" max="712" width="15.85546875" style="41" customWidth="1"/>
    <col min="713" max="713" width="15.42578125" style="41" customWidth="1"/>
    <col min="714" max="714" width="17" style="41" customWidth="1"/>
    <col min="715" max="715" width="14.28515625" style="41" customWidth="1"/>
    <col min="716" max="964" width="11.42578125" style="41"/>
    <col min="965" max="965" width="42.28515625" style="41" customWidth="1"/>
    <col min="966" max="966" width="14.85546875" style="41" customWidth="1"/>
    <col min="967" max="967" width="15.5703125" style="41" customWidth="1"/>
    <col min="968" max="968" width="15.85546875" style="41" customWidth="1"/>
    <col min="969" max="969" width="15.42578125" style="41" customWidth="1"/>
    <col min="970" max="970" width="17" style="41" customWidth="1"/>
    <col min="971" max="971" width="14.28515625" style="41" customWidth="1"/>
    <col min="972" max="1220" width="11.42578125" style="41"/>
    <col min="1221" max="1221" width="42.28515625" style="41" customWidth="1"/>
    <col min="1222" max="1222" width="14.85546875" style="41" customWidth="1"/>
    <col min="1223" max="1223" width="15.5703125" style="41" customWidth="1"/>
    <col min="1224" max="1224" width="15.85546875" style="41" customWidth="1"/>
    <col min="1225" max="1225" width="15.42578125" style="41" customWidth="1"/>
    <col min="1226" max="1226" width="17" style="41" customWidth="1"/>
    <col min="1227" max="1227" width="14.28515625" style="41" customWidth="1"/>
    <col min="1228" max="1476" width="11.42578125" style="41"/>
    <col min="1477" max="1477" width="42.28515625" style="41" customWidth="1"/>
    <col min="1478" max="1478" width="14.85546875" style="41" customWidth="1"/>
    <col min="1479" max="1479" width="15.5703125" style="41" customWidth="1"/>
    <col min="1480" max="1480" width="15.85546875" style="41" customWidth="1"/>
    <col min="1481" max="1481" width="15.42578125" style="41" customWidth="1"/>
    <col min="1482" max="1482" width="17" style="41" customWidth="1"/>
    <col min="1483" max="1483" width="14.28515625" style="41" customWidth="1"/>
    <col min="1484" max="1732" width="11.42578125" style="41"/>
    <col min="1733" max="1733" width="42.28515625" style="41" customWidth="1"/>
    <col min="1734" max="1734" width="14.85546875" style="41" customWidth="1"/>
    <col min="1735" max="1735" width="15.5703125" style="41" customWidth="1"/>
    <col min="1736" max="1736" width="15.85546875" style="41" customWidth="1"/>
    <col min="1737" max="1737" width="15.42578125" style="41" customWidth="1"/>
    <col min="1738" max="1738" width="17" style="41" customWidth="1"/>
    <col min="1739" max="1739" width="14.28515625" style="41" customWidth="1"/>
    <col min="1740" max="1988" width="11.42578125" style="41"/>
    <col min="1989" max="1989" width="42.28515625" style="41" customWidth="1"/>
    <col min="1990" max="1990" width="14.85546875" style="41" customWidth="1"/>
    <col min="1991" max="1991" width="15.5703125" style="41" customWidth="1"/>
    <col min="1992" max="1992" width="15.85546875" style="41" customWidth="1"/>
    <col min="1993" max="1993" width="15.42578125" style="41" customWidth="1"/>
    <col min="1994" max="1994" width="17" style="41" customWidth="1"/>
    <col min="1995" max="1995" width="14.28515625" style="41" customWidth="1"/>
    <col min="1996" max="2244" width="11.42578125" style="41"/>
    <col min="2245" max="2245" width="42.28515625" style="41" customWidth="1"/>
    <col min="2246" max="2246" width="14.85546875" style="41" customWidth="1"/>
    <col min="2247" max="2247" width="15.5703125" style="41" customWidth="1"/>
    <col min="2248" max="2248" width="15.85546875" style="41" customWidth="1"/>
    <col min="2249" max="2249" width="15.42578125" style="41" customWidth="1"/>
    <col min="2250" max="2250" width="17" style="41" customWidth="1"/>
    <col min="2251" max="2251" width="14.28515625" style="41" customWidth="1"/>
    <col min="2252" max="2500" width="11.42578125" style="41"/>
    <col min="2501" max="2501" width="42.28515625" style="41" customWidth="1"/>
    <col min="2502" max="2502" width="14.85546875" style="41" customWidth="1"/>
    <col min="2503" max="2503" width="15.5703125" style="41" customWidth="1"/>
    <col min="2504" max="2504" width="15.85546875" style="41" customWidth="1"/>
    <col min="2505" max="2505" width="15.42578125" style="41" customWidth="1"/>
    <col min="2506" max="2506" width="17" style="41" customWidth="1"/>
    <col min="2507" max="2507" width="14.28515625" style="41" customWidth="1"/>
    <col min="2508" max="2756" width="11.42578125" style="41"/>
    <col min="2757" max="2757" width="42.28515625" style="41" customWidth="1"/>
    <col min="2758" max="2758" width="14.85546875" style="41" customWidth="1"/>
    <col min="2759" max="2759" width="15.5703125" style="41" customWidth="1"/>
    <col min="2760" max="2760" width="15.85546875" style="41" customWidth="1"/>
    <col min="2761" max="2761" width="15.42578125" style="41" customWidth="1"/>
    <col min="2762" max="2762" width="17" style="41" customWidth="1"/>
    <col min="2763" max="2763" width="14.28515625" style="41" customWidth="1"/>
    <col min="2764" max="3012" width="11.42578125" style="41"/>
    <col min="3013" max="3013" width="42.28515625" style="41" customWidth="1"/>
    <col min="3014" max="3014" width="14.85546875" style="41" customWidth="1"/>
    <col min="3015" max="3015" width="15.5703125" style="41" customWidth="1"/>
    <col min="3016" max="3016" width="15.85546875" style="41" customWidth="1"/>
    <col min="3017" max="3017" width="15.42578125" style="41" customWidth="1"/>
    <col min="3018" max="3018" width="17" style="41" customWidth="1"/>
    <col min="3019" max="3019" width="14.28515625" style="41" customWidth="1"/>
    <col min="3020" max="3268" width="11.42578125" style="41"/>
    <col min="3269" max="3269" width="42.28515625" style="41" customWidth="1"/>
    <col min="3270" max="3270" width="14.85546875" style="41" customWidth="1"/>
    <col min="3271" max="3271" width="15.5703125" style="41" customWidth="1"/>
    <col min="3272" max="3272" width="15.85546875" style="41" customWidth="1"/>
    <col min="3273" max="3273" width="15.42578125" style="41" customWidth="1"/>
    <col min="3274" max="3274" width="17" style="41" customWidth="1"/>
    <col min="3275" max="3275" width="14.28515625" style="41" customWidth="1"/>
    <col min="3276" max="3524" width="11.42578125" style="41"/>
    <col min="3525" max="3525" width="42.28515625" style="41" customWidth="1"/>
    <col min="3526" max="3526" width="14.85546875" style="41" customWidth="1"/>
    <col min="3527" max="3527" width="15.5703125" style="41" customWidth="1"/>
    <col min="3528" max="3528" width="15.85546875" style="41" customWidth="1"/>
    <col min="3529" max="3529" width="15.42578125" style="41" customWidth="1"/>
    <col min="3530" max="3530" width="17" style="41" customWidth="1"/>
    <col min="3531" max="3531" width="14.28515625" style="41" customWidth="1"/>
    <col min="3532" max="3780" width="11.42578125" style="41"/>
    <col min="3781" max="3781" width="42.28515625" style="41" customWidth="1"/>
    <col min="3782" max="3782" width="14.85546875" style="41" customWidth="1"/>
    <col min="3783" max="3783" width="15.5703125" style="41" customWidth="1"/>
    <col min="3784" max="3784" width="15.85546875" style="41" customWidth="1"/>
    <col min="3785" max="3785" width="15.42578125" style="41" customWidth="1"/>
    <col min="3786" max="3786" width="17" style="41" customWidth="1"/>
    <col min="3787" max="3787" width="14.28515625" style="41" customWidth="1"/>
    <col min="3788" max="4036" width="11.42578125" style="41"/>
    <col min="4037" max="4037" width="42.28515625" style="41" customWidth="1"/>
    <col min="4038" max="4038" width="14.85546875" style="41" customWidth="1"/>
    <col min="4039" max="4039" width="15.5703125" style="41" customWidth="1"/>
    <col min="4040" max="4040" width="15.85546875" style="41" customWidth="1"/>
    <col min="4041" max="4041" width="15.42578125" style="41" customWidth="1"/>
    <col min="4042" max="4042" width="17" style="41" customWidth="1"/>
    <col min="4043" max="4043" width="14.28515625" style="41" customWidth="1"/>
    <col min="4044" max="4292" width="11.42578125" style="41"/>
    <col min="4293" max="4293" width="42.28515625" style="41" customWidth="1"/>
    <col min="4294" max="4294" width="14.85546875" style="41" customWidth="1"/>
    <col min="4295" max="4295" width="15.5703125" style="41" customWidth="1"/>
    <col min="4296" max="4296" width="15.85546875" style="41" customWidth="1"/>
    <col min="4297" max="4297" width="15.42578125" style="41" customWidth="1"/>
    <col min="4298" max="4298" width="17" style="41" customWidth="1"/>
    <col min="4299" max="4299" width="14.28515625" style="41" customWidth="1"/>
    <col min="4300" max="4548" width="11.42578125" style="41"/>
    <col min="4549" max="4549" width="42.28515625" style="41" customWidth="1"/>
    <col min="4550" max="4550" width="14.85546875" style="41" customWidth="1"/>
    <col min="4551" max="4551" width="15.5703125" style="41" customWidth="1"/>
    <col min="4552" max="4552" width="15.85546875" style="41" customWidth="1"/>
    <col min="4553" max="4553" width="15.42578125" style="41" customWidth="1"/>
    <col min="4554" max="4554" width="17" style="41" customWidth="1"/>
    <col min="4555" max="4555" width="14.28515625" style="41" customWidth="1"/>
    <col min="4556" max="4804" width="11.42578125" style="41"/>
    <col min="4805" max="4805" width="42.28515625" style="41" customWidth="1"/>
    <col min="4806" max="4806" width="14.85546875" style="41" customWidth="1"/>
    <col min="4807" max="4807" width="15.5703125" style="41" customWidth="1"/>
    <col min="4808" max="4808" width="15.85546875" style="41" customWidth="1"/>
    <col min="4809" max="4809" width="15.42578125" style="41" customWidth="1"/>
    <col min="4810" max="4810" width="17" style="41" customWidth="1"/>
    <col min="4811" max="4811" width="14.28515625" style="41" customWidth="1"/>
    <col min="4812" max="5060" width="11.42578125" style="41"/>
    <col min="5061" max="5061" width="42.28515625" style="41" customWidth="1"/>
    <col min="5062" max="5062" width="14.85546875" style="41" customWidth="1"/>
    <col min="5063" max="5063" width="15.5703125" style="41" customWidth="1"/>
    <col min="5064" max="5064" width="15.85546875" style="41" customWidth="1"/>
    <col min="5065" max="5065" width="15.42578125" style="41" customWidth="1"/>
    <col min="5066" max="5066" width="17" style="41" customWidth="1"/>
    <col min="5067" max="5067" width="14.28515625" style="41" customWidth="1"/>
    <col min="5068" max="5316" width="11.42578125" style="41"/>
    <col min="5317" max="5317" width="42.28515625" style="41" customWidth="1"/>
    <col min="5318" max="5318" width="14.85546875" style="41" customWidth="1"/>
    <col min="5319" max="5319" width="15.5703125" style="41" customWidth="1"/>
    <col min="5320" max="5320" width="15.85546875" style="41" customWidth="1"/>
    <col min="5321" max="5321" width="15.42578125" style="41" customWidth="1"/>
    <col min="5322" max="5322" width="17" style="41" customWidth="1"/>
    <col min="5323" max="5323" width="14.28515625" style="41" customWidth="1"/>
    <col min="5324" max="5572" width="11.42578125" style="41"/>
    <col min="5573" max="5573" width="42.28515625" style="41" customWidth="1"/>
    <col min="5574" max="5574" width="14.85546875" style="41" customWidth="1"/>
    <col min="5575" max="5575" width="15.5703125" style="41" customWidth="1"/>
    <col min="5576" max="5576" width="15.85546875" style="41" customWidth="1"/>
    <col min="5577" max="5577" width="15.42578125" style="41" customWidth="1"/>
    <col min="5578" max="5578" width="17" style="41" customWidth="1"/>
    <col min="5579" max="5579" width="14.28515625" style="41" customWidth="1"/>
    <col min="5580" max="5828" width="11.42578125" style="41"/>
    <col min="5829" max="5829" width="42.28515625" style="41" customWidth="1"/>
    <col min="5830" max="5830" width="14.85546875" style="41" customWidth="1"/>
    <col min="5831" max="5831" width="15.5703125" style="41" customWidth="1"/>
    <col min="5832" max="5832" width="15.85546875" style="41" customWidth="1"/>
    <col min="5833" max="5833" width="15.42578125" style="41" customWidth="1"/>
    <col min="5834" max="5834" width="17" style="41" customWidth="1"/>
    <col min="5835" max="5835" width="14.28515625" style="41" customWidth="1"/>
    <col min="5836" max="6084" width="11.42578125" style="41"/>
    <col min="6085" max="6085" width="42.28515625" style="41" customWidth="1"/>
    <col min="6086" max="6086" width="14.85546875" style="41" customWidth="1"/>
    <col min="6087" max="6087" width="15.5703125" style="41" customWidth="1"/>
    <col min="6088" max="6088" width="15.85546875" style="41" customWidth="1"/>
    <col min="6089" max="6089" width="15.42578125" style="41" customWidth="1"/>
    <col min="6090" max="6090" width="17" style="41" customWidth="1"/>
    <col min="6091" max="6091" width="14.28515625" style="41" customWidth="1"/>
    <col min="6092" max="6340" width="11.42578125" style="41"/>
    <col min="6341" max="6341" width="42.28515625" style="41" customWidth="1"/>
    <col min="6342" max="6342" width="14.85546875" style="41" customWidth="1"/>
    <col min="6343" max="6343" width="15.5703125" style="41" customWidth="1"/>
    <col min="6344" max="6344" width="15.85546875" style="41" customWidth="1"/>
    <col min="6345" max="6345" width="15.42578125" style="41" customWidth="1"/>
    <col min="6346" max="6346" width="17" style="41" customWidth="1"/>
    <col min="6347" max="6347" width="14.28515625" style="41" customWidth="1"/>
    <col min="6348" max="6596" width="11.42578125" style="41"/>
    <col min="6597" max="6597" width="42.28515625" style="41" customWidth="1"/>
    <col min="6598" max="6598" width="14.85546875" style="41" customWidth="1"/>
    <col min="6599" max="6599" width="15.5703125" style="41" customWidth="1"/>
    <col min="6600" max="6600" width="15.85546875" style="41" customWidth="1"/>
    <col min="6601" max="6601" width="15.42578125" style="41" customWidth="1"/>
    <col min="6602" max="6602" width="17" style="41" customWidth="1"/>
    <col min="6603" max="6603" width="14.28515625" style="41" customWidth="1"/>
    <col min="6604" max="6852" width="11.42578125" style="41"/>
    <col min="6853" max="6853" width="42.28515625" style="41" customWidth="1"/>
    <col min="6854" max="6854" width="14.85546875" style="41" customWidth="1"/>
    <col min="6855" max="6855" width="15.5703125" style="41" customWidth="1"/>
    <col min="6856" max="6856" width="15.85546875" style="41" customWidth="1"/>
    <col min="6857" max="6857" width="15.42578125" style="41" customWidth="1"/>
    <col min="6858" max="6858" width="17" style="41" customWidth="1"/>
    <col min="6859" max="6859" width="14.28515625" style="41" customWidth="1"/>
    <col min="6860" max="7108" width="11.42578125" style="41"/>
    <col min="7109" max="7109" width="42.28515625" style="41" customWidth="1"/>
    <col min="7110" max="7110" width="14.85546875" style="41" customWidth="1"/>
    <col min="7111" max="7111" width="15.5703125" style="41" customWidth="1"/>
    <col min="7112" max="7112" width="15.85546875" style="41" customWidth="1"/>
    <col min="7113" max="7113" width="15.42578125" style="41" customWidth="1"/>
    <col min="7114" max="7114" width="17" style="41" customWidth="1"/>
    <col min="7115" max="7115" width="14.28515625" style="41" customWidth="1"/>
    <col min="7116" max="7364" width="11.42578125" style="41"/>
    <col min="7365" max="7365" width="42.28515625" style="41" customWidth="1"/>
    <col min="7366" max="7366" width="14.85546875" style="41" customWidth="1"/>
    <col min="7367" max="7367" width="15.5703125" style="41" customWidth="1"/>
    <col min="7368" max="7368" width="15.85546875" style="41" customWidth="1"/>
    <col min="7369" max="7369" width="15.42578125" style="41" customWidth="1"/>
    <col min="7370" max="7370" width="17" style="41" customWidth="1"/>
    <col min="7371" max="7371" width="14.28515625" style="41" customWidth="1"/>
    <col min="7372" max="7620" width="11.42578125" style="41"/>
    <col min="7621" max="7621" width="42.28515625" style="41" customWidth="1"/>
    <col min="7622" max="7622" width="14.85546875" style="41" customWidth="1"/>
    <col min="7623" max="7623" width="15.5703125" style="41" customWidth="1"/>
    <col min="7624" max="7624" width="15.85546875" style="41" customWidth="1"/>
    <col min="7625" max="7625" width="15.42578125" style="41" customWidth="1"/>
    <col min="7626" max="7626" width="17" style="41" customWidth="1"/>
    <col min="7627" max="7627" width="14.28515625" style="41" customWidth="1"/>
    <col min="7628" max="7876" width="11.42578125" style="41"/>
    <col min="7877" max="7877" width="42.28515625" style="41" customWidth="1"/>
    <col min="7878" max="7878" width="14.85546875" style="41" customWidth="1"/>
    <col min="7879" max="7879" width="15.5703125" style="41" customWidth="1"/>
    <col min="7880" max="7880" width="15.85546875" style="41" customWidth="1"/>
    <col min="7881" max="7881" width="15.42578125" style="41" customWidth="1"/>
    <col min="7882" max="7882" width="17" style="41" customWidth="1"/>
    <col min="7883" max="7883" width="14.28515625" style="41" customWidth="1"/>
    <col min="7884" max="8132" width="11.42578125" style="41"/>
    <col min="8133" max="8133" width="42.28515625" style="41" customWidth="1"/>
    <col min="8134" max="8134" width="14.85546875" style="41" customWidth="1"/>
    <col min="8135" max="8135" width="15.5703125" style="41" customWidth="1"/>
    <col min="8136" max="8136" width="15.85546875" style="41" customWidth="1"/>
    <col min="8137" max="8137" width="15.42578125" style="41" customWidth="1"/>
    <col min="8138" max="8138" width="17" style="41" customWidth="1"/>
    <col min="8139" max="8139" width="14.28515625" style="41" customWidth="1"/>
    <col min="8140" max="8388" width="11.42578125" style="41"/>
    <col min="8389" max="8389" width="42.28515625" style="41" customWidth="1"/>
    <col min="8390" max="8390" width="14.85546875" style="41" customWidth="1"/>
    <col min="8391" max="8391" width="15.5703125" style="41" customWidth="1"/>
    <col min="8392" max="8392" width="15.85546875" style="41" customWidth="1"/>
    <col min="8393" max="8393" width="15.42578125" style="41" customWidth="1"/>
    <col min="8394" max="8394" width="17" style="41" customWidth="1"/>
    <col min="8395" max="8395" width="14.28515625" style="41" customWidth="1"/>
    <col min="8396" max="8644" width="11.42578125" style="41"/>
    <col min="8645" max="8645" width="42.28515625" style="41" customWidth="1"/>
    <col min="8646" max="8646" width="14.85546875" style="41" customWidth="1"/>
    <col min="8647" max="8647" width="15.5703125" style="41" customWidth="1"/>
    <col min="8648" max="8648" width="15.85546875" style="41" customWidth="1"/>
    <col min="8649" max="8649" width="15.42578125" style="41" customWidth="1"/>
    <col min="8650" max="8650" width="17" style="41" customWidth="1"/>
    <col min="8651" max="8651" width="14.28515625" style="41" customWidth="1"/>
    <col min="8652" max="8900" width="11.42578125" style="41"/>
    <col min="8901" max="8901" width="42.28515625" style="41" customWidth="1"/>
    <col min="8902" max="8902" width="14.85546875" style="41" customWidth="1"/>
    <col min="8903" max="8903" width="15.5703125" style="41" customWidth="1"/>
    <col min="8904" max="8904" width="15.85546875" style="41" customWidth="1"/>
    <col min="8905" max="8905" width="15.42578125" style="41" customWidth="1"/>
    <col min="8906" max="8906" width="17" style="41" customWidth="1"/>
    <col min="8907" max="8907" width="14.28515625" style="41" customWidth="1"/>
    <col min="8908" max="9156" width="11.42578125" style="41"/>
    <col min="9157" max="9157" width="42.28515625" style="41" customWidth="1"/>
    <col min="9158" max="9158" width="14.85546875" style="41" customWidth="1"/>
    <col min="9159" max="9159" width="15.5703125" style="41" customWidth="1"/>
    <col min="9160" max="9160" width="15.85546875" style="41" customWidth="1"/>
    <col min="9161" max="9161" width="15.42578125" style="41" customWidth="1"/>
    <col min="9162" max="9162" width="17" style="41" customWidth="1"/>
    <col min="9163" max="9163" width="14.28515625" style="41" customWidth="1"/>
    <col min="9164" max="9412" width="11.42578125" style="41"/>
    <col min="9413" max="9413" width="42.28515625" style="41" customWidth="1"/>
    <col min="9414" max="9414" width="14.85546875" style="41" customWidth="1"/>
    <col min="9415" max="9415" width="15.5703125" style="41" customWidth="1"/>
    <col min="9416" max="9416" width="15.85546875" style="41" customWidth="1"/>
    <col min="9417" max="9417" width="15.42578125" style="41" customWidth="1"/>
    <col min="9418" max="9418" width="17" style="41" customWidth="1"/>
    <col min="9419" max="9419" width="14.28515625" style="41" customWidth="1"/>
    <col min="9420" max="9668" width="11.42578125" style="41"/>
    <col min="9669" max="9669" width="42.28515625" style="41" customWidth="1"/>
    <col min="9670" max="9670" width="14.85546875" style="41" customWidth="1"/>
    <col min="9671" max="9671" width="15.5703125" style="41" customWidth="1"/>
    <col min="9672" max="9672" width="15.85546875" style="41" customWidth="1"/>
    <col min="9673" max="9673" width="15.42578125" style="41" customWidth="1"/>
    <col min="9674" max="9674" width="17" style="41" customWidth="1"/>
    <col min="9675" max="9675" width="14.28515625" style="41" customWidth="1"/>
    <col min="9676" max="9924" width="11.42578125" style="41"/>
    <col min="9925" max="9925" width="42.28515625" style="41" customWidth="1"/>
    <col min="9926" max="9926" width="14.85546875" style="41" customWidth="1"/>
    <col min="9927" max="9927" width="15.5703125" style="41" customWidth="1"/>
    <col min="9928" max="9928" width="15.85546875" style="41" customWidth="1"/>
    <col min="9929" max="9929" width="15.42578125" style="41" customWidth="1"/>
    <col min="9930" max="9930" width="17" style="41" customWidth="1"/>
    <col min="9931" max="9931" width="14.28515625" style="41" customWidth="1"/>
    <col min="9932" max="10180" width="11.42578125" style="41"/>
    <col min="10181" max="10181" width="42.28515625" style="41" customWidth="1"/>
    <col min="10182" max="10182" width="14.85546875" style="41" customWidth="1"/>
    <col min="10183" max="10183" width="15.5703125" style="41" customWidth="1"/>
    <col min="10184" max="10184" width="15.85546875" style="41" customWidth="1"/>
    <col min="10185" max="10185" width="15.42578125" style="41" customWidth="1"/>
    <col min="10186" max="10186" width="17" style="41" customWidth="1"/>
    <col min="10187" max="10187" width="14.28515625" style="41" customWidth="1"/>
    <col min="10188" max="10436" width="11.42578125" style="41"/>
    <col min="10437" max="10437" width="42.28515625" style="41" customWidth="1"/>
    <col min="10438" max="10438" width="14.85546875" style="41" customWidth="1"/>
    <col min="10439" max="10439" width="15.5703125" style="41" customWidth="1"/>
    <col min="10440" max="10440" width="15.85546875" style="41" customWidth="1"/>
    <col min="10441" max="10441" width="15.42578125" style="41" customWidth="1"/>
    <col min="10442" max="10442" width="17" style="41" customWidth="1"/>
    <col min="10443" max="10443" width="14.28515625" style="41" customWidth="1"/>
    <col min="10444" max="10692" width="11.42578125" style="41"/>
    <col min="10693" max="10693" width="42.28515625" style="41" customWidth="1"/>
    <col min="10694" max="10694" width="14.85546875" style="41" customWidth="1"/>
    <col min="10695" max="10695" width="15.5703125" style="41" customWidth="1"/>
    <col min="10696" max="10696" width="15.85546875" style="41" customWidth="1"/>
    <col min="10697" max="10697" width="15.42578125" style="41" customWidth="1"/>
    <col min="10698" max="10698" width="17" style="41" customWidth="1"/>
    <col min="10699" max="10699" width="14.28515625" style="41" customWidth="1"/>
    <col min="10700" max="10948" width="11.42578125" style="41"/>
    <col min="10949" max="10949" width="42.28515625" style="41" customWidth="1"/>
    <col min="10950" max="10950" width="14.85546875" style="41" customWidth="1"/>
    <col min="10951" max="10951" width="15.5703125" style="41" customWidth="1"/>
    <col min="10952" max="10952" width="15.85546875" style="41" customWidth="1"/>
    <col min="10953" max="10953" width="15.42578125" style="41" customWidth="1"/>
    <col min="10954" max="10954" width="17" style="41" customWidth="1"/>
    <col min="10955" max="10955" width="14.28515625" style="41" customWidth="1"/>
    <col min="10956" max="11204" width="11.42578125" style="41"/>
    <col min="11205" max="11205" width="42.28515625" style="41" customWidth="1"/>
    <col min="11206" max="11206" width="14.85546875" style="41" customWidth="1"/>
    <col min="11207" max="11207" width="15.5703125" style="41" customWidth="1"/>
    <col min="11208" max="11208" width="15.85546875" style="41" customWidth="1"/>
    <col min="11209" max="11209" width="15.42578125" style="41" customWidth="1"/>
    <col min="11210" max="11210" width="17" style="41" customWidth="1"/>
    <col min="11211" max="11211" width="14.28515625" style="41" customWidth="1"/>
    <col min="11212" max="11460" width="11.42578125" style="41"/>
    <col min="11461" max="11461" width="42.28515625" style="41" customWidth="1"/>
    <col min="11462" max="11462" width="14.85546875" style="41" customWidth="1"/>
    <col min="11463" max="11463" width="15.5703125" style="41" customWidth="1"/>
    <col min="11464" max="11464" width="15.85546875" style="41" customWidth="1"/>
    <col min="11465" max="11465" width="15.42578125" style="41" customWidth="1"/>
    <col min="11466" max="11466" width="17" style="41" customWidth="1"/>
    <col min="11467" max="11467" width="14.28515625" style="41" customWidth="1"/>
    <col min="11468" max="11716" width="11.42578125" style="41"/>
    <col min="11717" max="11717" width="42.28515625" style="41" customWidth="1"/>
    <col min="11718" max="11718" width="14.85546875" style="41" customWidth="1"/>
    <col min="11719" max="11719" width="15.5703125" style="41" customWidth="1"/>
    <col min="11720" max="11720" width="15.85546875" style="41" customWidth="1"/>
    <col min="11721" max="11721" width="15.42578125" style="41" customWidth="1"/>
    <col min="11722" max="11722" width="17" style="41" customWidth="1"/>
    <col min="11723" max="11723" width="14.28515625" style="41" customWidth="1"/>
    <col min="11724" max="11972" width="11.42578125" style="41"/>
    <col min="11973" max="11973" width="42.28515625" style="41" customWidth="1"/>
    <col min="11974" max="11974" width="14.85546875" style="41" customWidth="1"/>
    <col min="11975" max="11975" width="15.5703125" style="41" customWidth="1"/>
    <col min="11976" max="11976" width="15.85546875" style="41" customWidth="1"/>
    <col min="11977" max="11977" width="15.42578125" style="41" customWidth="1"/>
    <col min="11978" max="11978" width="17" style="41" customWidth="1"/>
    <col min="11979" max="11979" width="14.28515625" style="41" customWidth="1"/>
    <col min="11980" max="12228" width="11.42578125" style="41"/>
    <col min="12229" max="12229" width="42.28515625" style="41" customWidth="1"/>
    <col min="12230" max="12230" width="14.85546875" style="41" customWidth="1"/>
    <col min="12231" max="12231" width="15.5703125" style="41" customWidth="1"/>
    <col min="12232" max="12232" width="15.85546875" style="41" customWidth="1"/>
    <col min="12233" max="12233" width="15.42578125" style="41" customWidth="1"/>
    <col min="12234" max="12234" width="17" style="41" customWidth="1"/>
    <col min="12235" max="12235" width="14.28515625" style="41" customWidth="1"/>
    <col min="12236" max="12484" width="11.42578125" style="41"/>
    <col min="12485" max="12485" width="42.28515625" style="41" customWidth="1"/>
    <col min="12486" max="12486" width="14.85546875" style="41" customWidth="1"/>
    <col min="12487" max="12487" width="15.5703125" style="41" customWidth="1"/>
    <col min="12488" max="12488" width="15.85546875" style="41" customWidth="1"/>
    <col min="12489" max="12489" width="15.42578125" style="41" customWidth="1"/>
    <col min="12490" max="12490" width="17" style="41" customWidth="1"/>
    <col min="12491" max="12491" width="14.28515625" style="41" customWidth="1"/>
    <col min="12492" max="12740" width="11.42578125" style="41"/>
    <col min="12741" max="12741" width="42.28515625" style="41" customWidth="1"/>
    <col min="12742" max="12742" width="14.85546875" style="41" customWidth="1"/>
    <col min="12743" max="12743" width="15.5703125" style="41" customWidth="1"/>
    <col min="12744" max="12744" width="15.85546875" style="41" customWidth="1"/>
    <col min="12745" max="12745" width="15.42578125" style="41" customWidth="1"/>
    <col min="12746" max="12746" width="17" style="41" customWidth="1"/>
    <col min="12747" max="12747" width="14.28515625" style="41" customWidth="1"/>
    <col min="12748" max="12996" width="11.42578125" style="41"/>
    <col min="12997" max="12997" width="42.28515625" style="41" customWidth="1"/>
    <col min="12998" max="12998" width="14.85546875" style="41" customWidth="1"/>
    <col min="12999" max="12999" width="15.5703125" style="41" customWidth="1"/>
    <col min="13000" max="13000" width="15.85546875" style="41" customWidth="1"/>
    <col min="13001" max="13001" width="15.42578125" style="41" customWidth="1"/>
    <col min="13002" max="13002" width="17" style="41" customWidth="1"/>
    <col min="13003" max="13003" width="14.28515625" style="41" customWidth="1"/>
    <col min="13004" max="13252" width="11.42578125" style="41"/>
    <col min="13253" max="13253" width="42.28515625" style="41" customWidth="1"/>
    <col min="13254" max="13254" width="14.85546875" style="41" customWidth="1"/>
    <col min="13255" max="13255" width="15.5703125" style="41" customWidth="1"/>
    <col min="13256" max="13256" width="15.85546875" style="41" customWidth="1"/>
    <col min="13257" max="13257" width="15.42578125" style="41" customWidth="1"/>
    <col min="13258" max="13258" width="17" style="41" customWidth="1"/>
    <col min="13259" max="13259" width="14.28515625" style="41" customWidth="1"/>
    <col min="13260" max="13508" width="11.42578125" style="41"/>
    <col min="13509" max="13509" width="42.28515625" style="41" customWidth="1"/>
    <col min="13510" max="13510" width="14.85546875" style="41" customWidth="1"/>
    <col min="13511" max="13511" width="15.5703125" style="41" customWidth="1"/>
    <col min="13512" max="13512" width="15.85546875" style="41" customWidth="1"/>
    <col min="13513" max="13513" width="15.42578125" style="41" customWidth="1"/>
    <col min="13514" max="13514" width="17" style="41" customWidth="1"/>
    <col min="13515" max="13515" width="14.28515625" style="41" customWidth="1"/>
    <col min="13516" max="13764" width="11.42578125" style="41"/>
    <col min="13765" max="13765" width="42.28515625" style="41" customWidth="1"/>
    <col min="13766" max="13766" width="14.85546875" style="41" customWidth="1"/>
    <col min="13767" max="13767" width="15.5703125" style="41" customWidth="1"/>
    <col min="13768" max="13768" width="15.85546875" style="41" customWidth="1"/>
    <col min="13769" max="13769" width="15.42578125" style="41" customWidth="1"/>
    <col min="13770" max="13770" width="17" style="41" customWidth="1"/>
    <col min="13771" max="13771" width="14.28515625" style="41" customWidth="1"/>
    <col min="13772" max="14020" width="11.42578125" style="41"/>
    <col min="14021" max="14021" width="42.28515625" style="41" customWidth="1"/>
    <col min="14022" max="14022" width="14.85546875" style="41" customWidth="1"/>
    <col min="14023" max="14023" width="15.5703125" style="41" customWidth="1"/>
    <col min="14024" max="14024" width="15.85546875" style="41" customWidth="1"/>
    <col min="14025" max="14025" width="15.42578125" style="41" customWidth="1"/>
    <col min="14026" max="14026" width="17" style="41" customWidth="1"/>
    <col min="14027" max="14027" width="14.28515625" style="41" customWidth="1"/>
    <col min="14028" max="14276" width="11.42578125" style="41"/>
    <col min="14277" max="14277" width="42.28515625" style="41" customWidth="1"/>
    <col min="14278" max="14278" width="14.85546875" style="41" customWidth="1"/>
    <col min="14279" max="14279" width="15.5703125" style="41" customWidth="1"/>
    <col min="14280" max="14280" width="15.85546875" style="41" customWidth="1"/>
    <col min="14281" max="14281" width="15.42578125" style="41" customWidth="1"/>
    <col min="14282" max="14282" width="17" style="41" customWidth="1"/>
    <col min="14283" max="14283" width="14.28515625" style="41" customWidth="1"/>
    <col min="14284" max="14532" width="11.42578125" style="41"/>
    <col min="14533" max="14533" width="42.28515625" style="41" customWidth="1"/>
    <col min="14534" max="14534" width="14.85546875" style="41" customWidth="1"/>
    <col min="14535" max="14535" width="15.5703125" style="41" customWidth="1"/>
    <col min="14536" max="14536" width="15.85546875" style="41" customWidth="1"/>
    <col min="14537" max="14537" width="15.42578125" style="41" customWidth="1"/>
    <col min="14538" max="14538" width="17" style="41" customWidth="1"/>
    <col min="14539" max="14539" width="14.28515625" style="41" customWidth="1"/>
    <col min="14540" max="14788" width="11.42578125" style="41"/>
    <col min="14789" max="14789" width="42.28515625" style="41" customWidth="1"/>
    <col min="14790" max="14790" width="14.85546875" style="41" customWidth="1"/>
    <col min="14791" max="14791" width="15.5703125" style="41" customWidth="1"/>
    <col min="14792" max="14792" width="15.85546875" style="41" customWidth="1"/>
    <col min="14793" max="14793" width="15.42578125" style="41" customWidth="1"/>
    <col min="14794" max="14794" width="17" style="41" customWidth="1"/>
    <col min="14795" max="14795" width="14.28515625" style="41" customWidth="1"/>
    <col min="14796" max="15044" width="11.42578125" style="41"/>
    <col min="15045" max="15045" width="42.28515625" style="41" customWidth="1"/>
    <col min="15046" max="15046" width="14.85546875" style="41" customWidth="1"/>
    <col min="15047" max="15047" width="15.5703125" style="41" customWidth="1"/>
    <col min="15048" max="15048" width="15.85546875" style="41" customWidth="1"/>
    <col min="15049" max="15049" width="15.42578125" style="41" customWidth="1"/>
    <col min="15050" max="15050" width="17" style="41" customWidth="1"/>
    <col min="15051" max="15051" width="14.28515625" style="41" customWidth="1"/>
    <col min="15052" max="15300" width="11.42578125" style="41"/>
    <col min="15301" max="15301" width="42.28515625" style="41" customWidth="1"/>
    <col min="15302" max="15302" width="14.85546875" style="41" customWidth="1"/>
    <col min="15303" max="15303" width="15.5703125" style="41" customWidth="1"/>
    <col min="15304" max="15304" width="15.85546875" style="41" customWidth="1"/>
    <col min="15305" max="15305" width="15.42578125" style="41" customWidth="1"/>
    <col min="15306" max="15306" width="17" style="41" customWidth="1"/>
    <col min="15307" max="15307" width="14.28515625" style="41" customWidth="1"/>
    <col min="15308" max="15556" width="11.42578125" style="41"/>
    <col min="15557" max="15557" width="42.28515625" style="41" customWidth="1"/>
    <col min="15558" max="15558" width="14.85546875" style="41" customWidth="1"/>
    <col min="15559" max="15559" width="15.5703125" style="41" customWidth="1"/>
    <col min="15560" max="15560" width="15.85546875" style="41" customWidth="1"/>
    <col min="15561" max="15561" width="15.42578125" style="41" customWidth="1"/>
    <col min="15562" max="15562" width="17" style="41" customWidth="1"/>
    <col min="15563" max="15563" width="14.28515625" style="41" customWidth="1"/>
    <col min="15564" max="15812" width="11.42578125" style="41"/>
    <col min="15813" max="15813" width="42.28515625" style="41" customWidth="1"/>
    <col min="15814" max="15814" width="14.85546875" style="41" customWidth="1"/>
    <col min="15815" max="15815" width="15.5703125" style="41" customWidth="1"/>
    <col min="15816" max="15816" width="15.85546875" style="41" customWidth="1"/>
    <col min="15817" max="15817" width="15.42578125" style="41" customWidth="1"/>
    <col min="15818" max="15818" width="17" style="41" customWidth="1"/>
    <col min="15819" max="15819" width="14.28515625" style="41" customWidth="1"/>
    <col min="15820" max="16068" width="11.42578125" style="41"/>
    <col min="16069" max="16069" width="42.28515625" style="41" customWidth="1"/>
    <col min="16070" max="16070" width="14.85546875" style="41" customWidth="1"/>
    <col min="16071" max="16071" width="15.5703125" style="41" customWidth="1"/>
    <col min="16072" max="16072" width="15.85546875" style="41" customWidth="1"/>
    <col min="16073" max="16073" width="15.42578125" style="41" customWidth="1"/>
    <col min="16074" max="16074" width="17" style="41" customWidth="1"/>
    <col min="16075" max="16075" width="14.28515625" style="41" customWidth="1"/>
    <col min="16076" max="16384" width="11.42578125" style="41"/>
  </cols>
  <sheetData>
    <row r="1" spans="1:7" x14ac:dyDescent="0.25">
      <c r="A1" s="226" t="s">
        <v>438</v>
      </c>
      <c r="B1" s="226"/>
      <c r="C1" s="226"/>
      <c r="D1" s="226"/>
      <c r="E1" s="226"/>
      <c r="F1" s="226"/>
      <c r="G1" s="226"/>
    </row>
    <row r="2" spans="1:7" x14ac:dyDescent="0.25">
      <c r="A2" s="176" t="str">
        <f>'Formato 1'!A2</f>
        <v>CASA DE LA CULTURA DE CORONEO, GTO.</v>
      </c>
      <c r="B2" s="177"/>
      <c r="C2" s="177"/>
      <c r="D2" s="177"/>
      <c r="E2" s="177"/>
      <c r="F2" s="177"/>
      <c r="G2" s="178"/>
    </row>
    <row r="3" spans="1:7" x14ac:dyDescent="0.25">
      <c r="A3" s="179" t="s">
        <v>439</v>
      </c>
      <c r="B3" s="180"/>
      <c r="C3" s="180"/>
      <c r="D3" s="180"/>
      <c r="E3" s="180"/>
      <c r="F3" s="180"/>
      <c r="G3" s="181"/>
    </row>
    <row r="4" spans="1:7" x14ac:dyDescent="0.25">
      <c r="A4" s="179" t="s">
        <v>2</v>
      </c>
      <c r="B4" s="180"/>
      <c r="C4" s="180"/>
      <c r="D4" s="180"/>
      <c r="E4" s="180"/>
      <c r="F4" s="180"/>
      <c r="G4" s="181"/>
    </row>
    <row r="5" spans="1:7" x14ac:dyDescent="0.25">
      <c r="A5" s="179" t="s">
        <v>422</v>
      </c>
      <c r="B5" s="180"/>
      <c r="C5" s="180"/>
      <c r="D5" s="180"/>
      <c r="E5" s="180"/>
      <c r="F5" s="180"/>
      <c r="G5" s="181"/>
    </row>
    <row r="6" spans="1:7" ht="57.75" customHeight="1" x14ac:dyDescent="0.25">
      <c r="A6" s="172" t="s">
        <v>545</v>
      </c>
      <c r="B6" s="173" t="s">
        <v>544</v>
      </c>
      <c r="C6" s="43">
        <v>2025</v>
      </c>
      <c r="D6" s="43">
        <v>2026</v>
      </c>
      <c r="E6" s="43">
        <v>2027</v>
      </c>
      <c r="F6" s="43">
        <v>2028</v>
      </c>
      <c r="G6" s="43">
        <v>2029</v>
      </c>
    </row>
    <row r="7" spans="1:7" x14ac:dyDescent="0.25">
      <c r="A7" s="27" t="s">
        <v>535</v>
      </c>
      <c r="B7" s="39">
        <f>SUM(B8:B16)</f>
        <v>2440870.42</v>
      </c>
      <c r="C7" s="39">
        <f t="shared" ref="C7:G7" si="0">SUM(C8:C16)</f>
        <v>2562913.9410000001</v>
      </c>
      <c r="D7" s="39">
        <f t="shared" si="0"/>
        <v>2691059.6380500002</v>
      </c>
      <c r="E7" s="39">
        <f t="shared" si="0"/>
        <v>2825612.6199524999</v>
      </c>
      <c r="F7" s="39">
        <f t="shared" si="0"/>
        <v>2966893.2509501255</v>
      </c>
      <c r="G7" s="39">
        <f t="shared" si="0"/>
        <v>3115237.9134976319</v>
      </c>
    </row>
    <row r="8" spans="1:7" x14ac:dyDescent="0.25">
      <c r="A8" s="60" t="s">
        <v>532</v>
      </c>
      <c r="B8" s="62">
        <v>1553444.17</v>
      </c>
      <c r="C8" s="62">
        <v>1631116.3784999999</v>
      </c>
      <c r="D8" s="62">
        <v>1712672.1974249999</v>
      </c>
      <c r="E8" s="62">
        <v>1798305.80729625</v>
      </c>
      <c r="F8" s="62">
        <v>1888221.0976610626</v>
      </c>
      <c r="G8" s="62">
        <v>1982632.1525441159</v>
      </c>
    </row>
    <row r="9" spans="1:7" x14ac:dyDescent="0.25">
      <c r="A9" s="60" t="s">
        <v>533</v>
      </c>
      <c r="B9" s="62">
        <v>267449.26</v>
      </c>
      <c r="C9" s="62">
        <v>280821.723</v>
      </c>
      <c r="D9" s="62">
        <v>294862.80914999999</v>
      </c>
      <c r="E9" s="62">
        <v>309605.94960749999</v>
      </c>
      <c r="F9" s="62">
        <v>325086.24708787503</v>
      </c>
      <c r="G9" s="62">
        <v>341340.5594422688</v>
      </c>
    </row>
    <row r="10" spans="1:7" x14ac:dyDescent="0.25">
      <c r="A10" s="60" t="s">
        <v>440</v>
      </c>
      <c r="B10" s="62">
        <v>325555.27</v>
      </c>
      <c r="C10" s="62">
        <v>341833.03350000002</v>
      </c>
      <c r="D10" s="62">
        <v>358924.68517500005</v>
      </c>
      <c r="E10" s="62">
        <v>376870.9194337501</v>
      </c>
      <c r="F10" s="62">
        <v>395714.46540543763</v>
      </c>
      <c r="G10" s="62">
        <v>415500.18867570953</v>
      </c>
    </row>
    <row r="11" spans="1:7" x14ac:dyDescent="0.25">
      <c r="A11" s="61" t="s">
        <v>441</v>
      </c>
      <c r="B11" s="62">
        <v>0</v>
      </c>
      <c r="C11" s="62">
        <v>0</v>
      </c>
      <c r="D11" s="62">
        <v>0</v>
      </c>
      <c r="E11" s="62">
        <v>0</v>
      </c>
      <c r="F11" s="62">
        <v>0</v>
      </c>
      <c r="G11" s="62">
        <v>0</v>
      </c>
    </row>
    <row r="12" spans="1:7" x14ac:dyDescent="0.25">
      <c r="A12" s="61" t="s">
        <v>534</v>
      </c>
      <c r="B12" s="62">
        <v>56948.94</v>
      </c>
      <c r="C12" s="62">
        <v>59796.387000000002</v>
      </c>
      <c r="D12" s="62">
        <v>62786.206350000008</v>
      </c>
      <c r="E12" s="62">
        <v>65925.516667500007</v>
      </c>
      <c r="F12" s="62">
        <v>69221.792500875017</v>
      </c>
      <c r="G12" s="62">
        <v>72682.882125918768</v>
      </c>
    </row>
    <row r="13" spans="1:7" x14ac:dyDescent="0.25">
      <c r="A13" s="60" t="s">
        <v>442</v>
      </c>
      <c r="B13" s="62">
        <v>0</v>
      </c>
      <c r="C13" s="62">
        <v>0</v>
      </c>
      <c r="D13" s="62">
        <v>0</v>
      </c>
      <c r="E13" s="62">
        <v>0</v>
      </c>
      <c r="F13" s="62">
        <v>0</v>
      </c>
      <c r="G13" s="62">
        <v>0</v>
      </c>
    </row>
    <row r="14" spans="1:7" x14ac:dyDescent="0.25">
      <c r="A14" s="61" t="s">
        <v>443</v>
      </c>
      <c r="B14" s="62">
        <v>2110.46</v>
      </c>
      <c r="C14" s="62">
        <v>2215.9830000000002</v>
      </c>
      <c r="D14" s="62">
        <v>2326.7821500000005</v>
      </c>
      <c r="E14" s="62">
        <v>2443.1212575000004</v>
      </c>
      <c r="F14" s="62">
        <v>2565.2773203750007</v>
      </c>
      <c r="G14" s="62">
        <v>2693.5411863937511</v>
      </c>
    </row>
    <row r="15" spans="1:7" x14ac:dyDescent="0.25">
      <c r="A15" s="60" t="s">
        <v>444</v>
      </c>
      <c r="B15" s="62">
        <v>235362.32</v>
      </c>
      <c r="C15" s="62">
        <v>247130.43600000002</v>
      </c>
      <c r="D15" s="62">
        <v>259486.95780000003</v>
      </c>
      <c r="E15" s="62">
        <v>272461.30569000007</v>
      </c>
      <c r="F15" s="62">
        <v>286084.37097450008</v>
      </c>
      <c r="G15" s="62">
        <v>300388.58952322509</v>
      </c>
    </row>
    <row r="16" spans="1:7" x14ac:dyDescent="0.25">
      <c r="A16" s="60" t="s">
        <v>445</v>
      </c>
      <c r="B16" s="62">
        <v>0</v>
      </c>
      <c r="C16" s="62">
        <v>0</v>
      </c>
      <c r="D16" s="62">
        <v>0</v>
      </c>
      <c r="E16" s="62">
        <v>0</v>
      </c>
      <c r="F16" s="62">
        <v>0</v>
      </c>
      <c r="G16" s="62">
        <v>0</v>
      </c>
    </row>
    <row r="17" spans="1:7" x14ac:dyDescent="0.25">
      <c r="A17" s="55"/>
      <c r="B17" s="47"/>
      <c r="C17" s="47"/>
      <c r="D17" s="47"/>
      <c r="E17" s="47"/>
      <c r="F17" s="47"/>
      <c r="G17" s="47"/>
    </row>
    <row r="18" spans="1:7" x14ac:dyDescent="0.25">
      <c r="A18" s="3" t="s">
        <v>530</v>
      </c>
      <c r="B18" s="12">
        <f>SUM(B19:B27)</f>
        <v>0</v>
      </c>
      <c r="C18" s="12">
        <f t="shared" ref="C18:G18" si="1">SUM(C19:C27)</f>
        <v>0</v>
      </c>
      <c r="D18" s="12">
        <f t="shared" si="1"/>
        <v>0</v>
      </c>
      <c r="E18" s="12">
        <f t="shared" si="1"/>
        <v>0</v>
      </c>
      <c r="F18" s="12">
        <f t="shared" si="1"/>
        <v>0</v>
      </c>
      <c r="G18" s="12">
        <f t="shared" si="1"/>
        <v>0</v>
      </c>
    </row>
    <row r="19" spans="1:7" x14ac:dyDescent="0.25">
      <c r="A19" s="60" t="s">
        <v>532</v>
      </c>
      <c r="B19" s="62">
        <v>0</v>
      </c>
      <c r="C19" s="62">
        <v>0</v>
      </c>
      <c r="D19" s="62">
        <v>0</v>
      </c>
      <c r="E19" s="62">
        <v>0</v>
      </c>
      <c r="F19" s="62">
        <v>0</v>
      </c>
      <c r="G19" s="62">
        <v>0</v>
      </c>
    </row>
    <row r="20" spans="1:7" x14ac:dyDescent="0.25">
      <c r="A20" s="60" t="s">
        <v>533</v>
      </c>
      <c r="B20" s="62">
        <v>0</v>
      </c>
      <c r="C20" s="62">
        <v>0</v>
      </c>
      <c r="D20" s="62">
        <v>0</v>
      </c>
      <c r="E20" s="62">
        <v>0</v>
      </c>
      <c r="F20" s="62">
        <v>0</v>
      </c>
      <c r="G20" s="62">
        <v>0</v>
      </c>
    </row>
    <row r="21" spans="1:7" x14ac:dyDescent="0.25">
      <c r="A21" s="60" t="s">
        <v>440</v>
      </c>
      <c r="B21" s="62">
        <v>0</v>
      </c>
      <c r="C21" s="62">
        <v>0</v>
      </c>
      <c r="D21" s="62">
        <v>0</v>
      </c>
      <c r="E21" s="62">
        <v>0</v>
      </c>
      <c r="F21" s="62">
        <v>0</v>
      </c>
      <c r="G21" s="62">
        <v>0</v>
      </c>
    </row>
    <row r="22" spans="1:7" x14ac:dyDescent="0.25">
      <c r="A22" s="61" t="s">
        <v>441</v>
      </c>
      <c r="B22" s="62">
        <v>0</v>
      </c>
      <c r="C22" s="62">
        <v>0</v>
      </c>
      <c r="D22" s="62">
        <v>0</v>
      </c>
      <c r="E22" s="62">
        <v>0</v>
      </c>
      <c r="F22" s="62">
        <v>0</v>
      </c>
      <c r="G22" s="62">
        <v>0</v>
      </c>
    </row>
    <row r="23" spans="1:7" x14ac:dyDescent="0.25">
      <c r="A23" s="61" t="s">
        <v>534</v>
      </c>
      <c r="B23" s="62">
        <v>0</v>
      </c>
      <c r="C23" s="62">
        <v>0</v>
      </c>
      <c r="D23" s="62">
        <v>0</v>
      </c>
      <c r="E23" s="62">
        <v>0</v>
      </c>
      <c r="F23" s="62">
        <v>0</v>
      </c>
      <c r="G23" s="62">
        <v>0</v>
      </c>
    </row>
    <row r="24" spans="1:7" x14ac:dyDescent="0.25">
      <c r="A24" s="61" t="s">
        <v>442</v>
      </c>
      <c r="B24" s="62">
        <v>0</v>
      </c>
      <c r="C24" s="62">
        <v>0</v>
      </c>
      <c r="D24" s="62">
        <v>0</v>
      </c>
      <c r="E24" s="62">
        <v>0</v>
      </c>
      <c r="F24" s="62">
        <v>0</v>
      </c>
      <c r="G24" s="62">
        <v>0</v>
      </c>
    </row>
    <row r="25" spans="1:7" x14ac:dyDescent="0.25">
      <c r="A25" s="61" t="s">
        <v>443</v>
      </c>
      <c r="B25" s="62">
        <v>0</v>
      </c>
      <c r="C25" s="62">
        <v>0</v>
      </c>
      <c r="D25" s="62">
        <v>0</v>
      </c>
      <c r="E25" s="62">
        <v>0</v>
      </c>
      <c r="F25" s="62">
        <v>0</v>
      </c>
      <c r="G25" s="62">
        <v>0</v>
      </c>
    </row>
    <row r="26" spans="1:7" x14ac:dyDescent="0.25">
      <c r="A26" s="60" t="s">
        <v>446</v>
      </c>
      <c r="B26" s="62">
        <v>0</v>
      </c>
      <c r="C26" s="62">
        <v>0</v>
      </c>
      <c r="D26" s="62">
        <v>0</v>
      </c>
      <c r="E26" s="62">
        <v>0</v>
      </c>
      <c r="F26" s="62">
        <v>0</v>
      </c>
      <c r="G26" s="62">
        <v>0</v>
      </c>
    </row>
    <row r="27" spans="1:7" x14ac:dyDescent="0.25">
      <c r="A27" s="60" t="s">
        <v>445</v>
      </c>
      <c r="B27" s="62">
        <v>0</v>
      </c>
      <c r="C27" s="62">
        <v>0</v>
      </c>
      <c r="D27" s="62">
        <v>0</v>
      </c>
      <c r="E27" s="62">
        <v>0</v>
      </c>
      <c r="F27" s="62">
        <v>0</v>
      </c>
      <c r="G27" s="62">
        <v>0</v>
      </c>
    </row>
    <row r="28" spans="1:7" x14ac:dyDescent="0.25">
      <c r="A28" s="47"/>
      <c r="B28" s="47"/>
      <c r="C28" s="47"/>
      <c r="D28" s="47"/>
      <c r="E28" s="47"/>
      <c r="F28" s="47"/>
      <c r="G28" s="47"/>
    </row>
    <row r="29" spans="1:7" x14ac:dyDescent="0.25">
      <c r="A29" s="3" t="s">
        <v>531</v>
      </c>
      <c r="B29" s="40">
        <f t="shared" ref="B29:G29" si="2">B7+B18</f>
        <v>2440870.42</v>
      </c>
      <c r="C29" s="40">
        <f t="shared" si="2"/>
        <v>2562913.9410000001</v>
      </c>
      <c r="D29" s="40">
        <f t="shared" si="2"/>
        <v>2691059.6380500002</v>
      </c>
      <c r="E29" s="40">
        <f t="shared" si="2"/>
        <v>2825612.6199524999</v>
      </c>
      <c r="F29" s="40">
        <f t="shared" si="2"/>
        <v>2966893.2509501255</v>
      </c>
      <c r="G29" s="40">
        <f t="shared" si="2"/>
        <v>3115237.9134976319</v>
      </c>
    </row>
    <row r="30" spans="1:7" x14ac:dyDescent="0.25">
      <c r="A30" s="57"/>
      <c r="B30" s="57"/>
      <c r="C30" s="57"/>
      <c r="D30" s="57"/>
      <c r="E30" s="57"/>
      <c r="F30" s="57"/>
      <c r="G30" s="57"/>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67" zoomScaleNormal="70" workbookViewId="0">
      <selection activeCell="A5" sqref="A5"/>
    </sheetView>
  </sheetViews>
  <sheetFormatPr baseColWidth="10" defaultColWidth="11.42578125" defaultRowHeight="15" x14ac:dyDescent="0.25"/>
  <cols>
    <col min="1" max="1" width="84.5703125" style="41" bestFit="1" customWidth="1"/>
    <col min="2" max="2" width="16.42578125" style="41" customWidth="1"/>
    <col min="3" max="3" width="16.140625" style="41" customWidth="1"/>
    <col min="4" max="4" width="15.28515625" style="41" customWidth="1"/>
    <col min="5" max="5" width="15.42578125" style="41" customWidth="1"/>
    <col min="6" max="6" width="14.7109375" style="41" customWidth="1"/>
    <col min="7" max="7" width="15.85546875" style="41" customWidth="1"/>
    <col min="8" max="200" width="11.42578125" style="41"/>
    <col min="201" max="201" width="44.140625" style="41" customWidth="1"/>
    <col min="202" max="202" width="16.42578125" style="41" customWidth="1"/>
    <col min="203" max="203" width="16.140625" style="41" customWidth="1"/>
    <col min="204" max="204" width="15.28515625" style="41" customWidth="1"/>
    <col min="205" max="205" width="15.42578125" style="41" customWidth="1"/>
    <col min="206" max="206" width="14.7109375" style="41" customWidth="1"/>
    <col min="207" max="207" width="15.85546875" style="41" customWidth="1"/>
    <col min="208" max="456" width="11.42578125" style="41"/>
    <col min="457" max="457" width="44.140625" style="41" customWidth="1"/>
    <col min="458" max="458" width="16.42578125" style="41" customWidth="1"/>
    <col min="459" max="459" width="16.140625" style="41" customWidth="1"/>
    <col min="460" max="460" width="15.28515625" style="41" customWidth="1"/>
    <col min="461" max="461" width="15.42578125" style="41" customWidth="1"/>
    <col min="462" max="462" width="14.7109375" style="41" customWidth="1"/>
    <col min="463" max="463" width="15.85546875" style="41" customWidth="1"/>
    <col min="464" max="712" width="11.42578125" style="41"/>
    <col min="713" max="713" width="44.140625" style="41" customWidth="1"/>
    <col min="714" max="714" width="16.42578125" style="41" customWidth="1"/>
    <col min="715" max="715" width="16.140625" style="41" customWidth="1"/>
    <col min="716" max="716" width="15.28515625" style="41" customWidth="1"/>
    <col min="717" max="717" width="15.42578125" style="41" customWidth="1"/>
    <col min="718" max="718" width="14.7109375" style="41" customWidth="1"/>
    <col min="719" max="719" width="15.85546875" style="41" customWidth="1"/>
    <col min="720" max="968" width="11.42578125" style="41"/>
    <col min="969" max="969" width="44.140625" style="41" customWidth="1"/>
    <col min="970" max="970" width="16.42578125" style="41" customWidth="1"/>
    <col min="971" max="971" width="16.140625" style="41" customWidth="1"/>
    <col min="972" max="972" width="15.28515625" style="41" customWidth="1"/>
    <col min="973" max="973" width="15.42578125" style="41" customWidth="1"/>
    <col min="974" max="974" width="14.7109375" style="41" customWidth="1"/>
    <col min="975" max="975" width="15.85546875" style="41" customWidth="1"/>
    <col min="976" max="1224" width="11.42578125" style="41"/>
    <col min="1225" max="1225" width="44.140625" style="41" customWidth="1"/>
    <col min="1226" max="1226" width="16.42578125" style="41" customWidth="1"/>
    <col min="1227" max="1227" width="16.140625" style="41" customWidth="1"/>
    <col min="1228" max="1228" width="15.28515625" style="41" customWidth="1"/>
    <col min="1229" max="1229" width="15.42578125" style="41" customWidth="1"/>
    <col min="1230" max="1230" width="14.7109375" style="41" customWidth="1"/>
    <col min="1231" max="1231" width="15.85546875" style="41" customWidth="1"/>
    <col min="1232" max="1480" width="11.42578125" style="41"/>
    <col min="1481" max="1481" width="44.140625" style="41" customWidth="1"/>
    <col min="1482" max="1482" width="16.42578125" style="41" customWidth="1"/>
    <col min="1483" max="1483" width="16.140625" style="41" customWidth="1"/>
    <col min="1484" max="1484" width="15.28515625" style="41" customWidth="1"/>
    <col min="1485" max="1485" width="15.42578125" style="41" customWidth="1"/>
    <col min="1486" max="1486" width="14.7109375" style="41" customWidth="1"/>
    <col min="1487" max="1487" width="15.85546875" style="41" customWidth="1"/>
    <col min="1488" max="1736" width="11.42578125" style="41"/>
    <col min="1737" max="1737" width="44.140625" style="41" customWidth="1"/>
    <col min="1738" max="1738" width="16.42578125" style="41" customWidth="1"/>
    <col min="1739" max="1739" width="16.140625" style="41" customWidth="1"/>
    <col min="1740" max="1740" width="15.28515625" style="41" customWidth="1"/>
    <col min="1741" max="1741" width="15.42578125" style="41" customWidth="1"/>
    <col min="1742" max="1742" width="14.7109375" style="41" customWidth="1"/>
    <col min="1743" max="1743" width="15.85546875" style="41" customWidth="1"/>
    <col min="1744" max="1992" width="11.42578125" style="41"/>
    <col min="1993" max="1993" width="44.140625" style="41" customWidth="1"/>
    <col min="1994" max="1994" width="16.42578125" style="41" customWidth="1"/>
    <col min="1995" max="1995" width="16.140625" style="41" customWidth="1"/>
    <col min="1996" max="1996" width="15.28515625" style="41" customWidth="1"/>
    <col min="1997" max="1997" width="15.42578125" style="41" customWidth="1"/>
    <col min="1998" max="1998" width="14.7109375" style="41" customWidth="1"/>
    <col min="1999" max="1999" width="15.85546875" style="41" customWidth="1"/>
    <col min="2000" max="2248" width="11.42578125" style="41"/>
    <col min="2249" max="2249" width="44.140625" style="41" customWidth="1"/>
    <col min="2250" max="2250" width="16.42578125" style="41" customWidth="1"/>
    <col min="2251" max="2251" width="16.140625" style="41" customWidth="1"/>
    <col min="2252" max="2252" width="15.28515625" style="41" customWidth="1"/>
    <col min="2253" max="2253" width="15.42578125" style="41" customWidth="1"/>
    <col min="2254" max="2254" width="14.7109375" style="41" customWidth="1"/>
    <col min="2255" max="2255" width="15.85546875" style="41" customWidth="1"/>
    <col min="2256" max="2504" width="11.42578125" style="41"/>
    <col min="2505" max="2505" width="44.140625" style="41" customWidth="1"/>
    <col min="2506" max="2506" width="16.42578125" style="41" customWidth="1"/>
    <col min="2507" max="2507" width="16.140625" style="41" customWidth="1"/>
    <col min="2508" max="2508" width="15.28515625" style="41" customWidth="1"/>
    <col min="2509" max="2509" width="15.42578125" style="41" customWidth="1"/>
    <col min="2510" max="2510" width="14.7109375" style="41" customWidth="1"/>
    <col min="2511" max="2511" width="15.85546875" style="41" customWidth="1"/>
    <col min="2512" max="2760" width="11.42578125" style="41"/>
    <col min="2761" max="2761" width="44.140625" style="41" customWidth="1"/>
    <col min="2762" max="2762" width="16.42578125" style="41" customWidth="1"/>
    <col min="2763" max="2763" width="16.140625" style="41" customWidth="1"/>
    <col min="2764" max="2764" width="15.28515625" style="41" customWidth="1"/>
    <col min="2765" max="2765" width="15.42578125" style="41" customWidth="1"/>
    <col min="2766" max="2766" width="14.7109375" style="41" customWidth="1"/>
    <col min="2767" max="2767" width="15.85546875" style="41" customWidth="1"/>
    <col min="2768" max="3016" width="11.42578125" style="41"/>
    <col min="3017" max="3017" width="44.140625" style="41" customWidth="1"/>
    <col min="3018" max="3018" width="16.42578125" style="41" customWidth="1"/>
    <col min="3019" max="3019" width="16.140625" style="41" customWidth="1"/>
    <col min="3020" max="3020" width="15.28515625" style="41" customWidth="1"/>
    <col min="3021" max="3021" width="15.42578125" style="41" customWidth="1"/>
    <col min="3022" max="3022" width="14.7109375" style="41" customWidth="1"/>
    <col min="3023" max="3023" width="15.85546875" style="41" customWidth="1"/>
    <col min="3024" max="3272" width="11.42578125" style="41"/>
    <col min="3273" max="3273" width="44.140625" style="41" customWidth="1"/>
    <col min="3274" max="3274" width="16.42578125" style="41" customWidth="1"/>
    <col min="3275" max="3275" width="16.140625" style="41" customWidth="1"/>
    <col min="3276" max="3276" width="15.28515625" style="41" customWidth="1"/>
    <col min="3277" max="3277" width="15.42578125" style="41" customWidth="1"/>
    <col min="3278" max="3278" width="14.7109375" style="41" customWidth="1"/>
    <col min="3279" max="3279" width="15.85546875" style="41" customWidth="1"/>
    <col min="3280" max="3528" width="11.42578125" style="41"/>
    <col min="3529" max="3529" width="44.140625" style="41" customWidth="1"/>
    <col min="3530" max="3530" width="16.42578125" style="41" customWidth="1"/>
    <col min="3531" max="3531" width="16.140625" style="41" customWidth="1"/>
    <col min="3532" max="3532" width="15.28515625" style="41" customWidth="1"/>
    <col min="3533" max="3533" width="15.42578125" style="41" customWidth="1"/>
    <col min="3534" max="3534" width="14.7109375" style="41" customWidth="1"/>
    <col min="3535" max="3535" width="15.85546875" style="41" customWidth="1"/>
    <col min="3536" max="3784" width="11.42578125" style="41"/>
    <col min="3785" max="3785" width="44.140625" style="41" customWidth="1"/>
    <col min="3786" max="3786" width="16.42578125" style="41" customWidth="1"/>
    <col min="3787" max="3787" width="16.140625" style="41" customWidth="1"/>
    <col min="3788" max="3788" width="15.28515625" style="41" customWidth="1"/>
    <col min="3789" max="3789" width="15.42578125" style="41" customWidth="1"/>
    <col min="3790" max="3790" width="14.7109375" style="41" customWidth="1"/>
    <col min="3791" max="3791" width="15.85546875" style="41" customWidth="1"/>
    <col min="3792" max="4040" width="11.42578125" style="41"/>
    <col min="4041" max="4041" width="44.140625" style="41" customWidth="1"/>
    <col min="4042" max="4042" width="16.42578125" style="41" customWidth="1"/>
    <col min="4043" max="4043" width="16.140625" style="41" customWidth="1"/>
    <col min="4044" max="4044" width="15.28515625" style="41" customWidth="1"/>
    <col min="4045" max="4045" width="15.42578125" style="41" customWidth="1"/>
    <col min="4046" max="4046" width="14.7109375" style="41" customWidth="1"/>
    <col min="4047" max="4047" width="15.85546875" style="41" customWidth="1"/>
    <col min="4048" max="4296" width="11.42578125" style="41"/>
    <col min="4297" max="4297" width="44.140625" style="41" customWidth="1"/>
    <col min="4298" max="4298" width="16.42578125" style="41" customWidth="1"/>
    <col min="4299" max="4299" width="16.140625" style="41" customWidth="1"/>
    <col min="4300" max="4300" width="15.28515625" style="41" customWidth="1"/>
    <col min="4301" max="4301" width="15.42578125" style="41" customWidth="1"/>
    <col min="4302" max="4302" width="14.7109375" style="41" customWidth="1"/>
    <col min="4303" max="4303" width="15.85546875" style="41" customWidth="1"/>
    <col min="4304" max="4552" width="11.42578125" style="41"/>
    <col min="4553" max="4553" width="44.140625" style="41" customWidth="1"/>
    <col min="4554" max="4554" width="16.42578125" style="41" customWidth="1"/>
    <col min="4555" max="4555" width="16.140625" style="41" customWidth="1"/>
    <col min="4556" max="4556" width="15.28515625" style="41" customWidth="1"/>
    <col min="4557" max="4557" width="15.42578125" style="41" customWidth="1"/>
    <col min="4558" max="4558" width="14.7109375" style="41" customWidth="1"/>
    <col min="4559" max="4559" width="15.85546875" style="41" customWidth="1"/>
    <col min="4560" max="4808" width="11.42578125" style="41"/>
    <col min="4809" max="4809" width="44.140625" style="41" customWidth="1"/>
    <col min="4810" max="4810" width="16.42578125" style="41" customWidth="1"/>
    <col min="4811" max="4811" width="16.140625" style="41" customWidth="1"/>
    <col min="4812" max="4812" width="15.28515625" style="41" customWidth="1"/>
    <col min="4813" max="4813" width="15.42578125" style="41" customWidth="1"/>
    <col min="4814" max="4814" width="14.7109375" style="41" customWidth="1"/>
    <col min="4815" max="4815" width="15.85546875" style="41" customWidth="1"/>
    <col min="4816" max="5064" width="11.42578125" style="41"/>
    <col min="5065" max="5065" width="44.140625" style="41" customWidth="1"/>
    <col min="5066" max="5066" width="16.42578125" style="41" customWidth="1"/>
    <col min="5067" max="5067" width="16.140625" style="41" customWidth="1"/>
    <col min="5068" max="5068" width="15.28515625" style="41" customWidth="1"/>
    <col min="5069" max="5069" width="15.42578125" style="41" customWidth="1"/>
    <col min="5070" max="5070" width="14.7109375" style="41" customWidth="1"/>
    <col min="5071" max="5071" width="15.85546875" style="41" customWidth="1"/>
    <col min="5072" max="5320" width="11.42578125" style="41"/>
    <col min="5321" max="5321" width="44.140625" style="41" customWidth="1"/>
    <col min="5322" max="5322" width="16.42578125" style="41" customWidth="1"/>
    <col min="5323" max="5323" width="16.140625" style="41" customWidth="1"/>
    <col min="5324" max="5324" width="15.28515625" style="41" customWidth="1"/>
    <col min="5325" max="5325" width="15.42578125" style="41" customWidth="1"/>
    <col min="5326" max="5326" width="14.7109375" style="41" customWidth="1"/>
    <col min="5327" max="5327" width="15.85546875" style="41" customWidth="1"/>
    <col min="5328" max="5576" width="11.42578125" style="41"/>
    <col min="5577" max="5577" width="44.140625" style="41" customWidth="1"/>
    <col min="5578" max="5578" width="16.42578125" style="41" customWidth="1"/>
    <col min="5579" max="5579" width="16.140625" style="41" customWidth="1"/>
    <col min="5580" max="5580" width="15.28515625" style="41" customWidth="1"/>
    <col min="5581" max="5581" width="15.42578125" style="41" customWidth="1"/>
    <col min="5582" max="5582" width="14.7109375" style="41" customWidth="1"/>
    <col min="5583" max="5583" width="15.85546875" style="41" customWidth="1"/>
    <col min="5584" max="5832" width="11.42578125" style="41"/>
    <col min="5833" max="5833" width="44.140625" style="41" customWidth="1"/>
    <col min="5834" max="5834" width="16.42578125" style="41" customWidth="1"/>
    <col min="5835" max="5835" width="16.140625" style="41" customWidth="1"/>
    <col min="5836" max="5836" width="15.28515625" style="41" customWidth="1"/>
    <col min="5837" max="5837" width="15.42578125" style="41" customWidth="1"/>
    <col min="5838" max="5838" width="14.7109375" style="41" customWidth="1"/>
    <col min="5839" max="5839" width="15.85546875" style="41" customWidth="1"/>
    <col min="5840" max="6088" width="11.42578125" style="41"/>
    <col min="6089" max="6089" width="44.140625" style="41" customWidth="1"/>
    <col min="6090" max="6090" width="16.42578125" style="41" customWidth="1"/>
    <col min="6091" max="6091" width="16.140625" style="41" customWidth="1"/>
    <col min="6092" max="6092" width="15.28515625" style="41" customWidth="1"/>
    <col min="6093" max="6093" width="15.42578125" style="41" customWidth="1"/>
    <col min="6094" max="6094" width="14.7109375" style="41" customWidth="1"/>
    <col min="6095" max="6095" width="15.85546875" style="41" customWidth="1"/>
    <col min="6096" max="6344" width="11.42578125" style="41"/>
    <col min="6345" max="6345" width="44.140625" style="41" customWidth="1"/>
    <col min="6346" max="6346" width="16.42578125" style="41" customWidth="1"/>
    <col min="6347" max="6347" width="16.140625" style="41" customWidth="1"/>
    <col min="6348" max="6348" width="15.28515625" style="41" customWidth="1"/>
    <col min="6349" max="6349" width="15.42578125" style="41" customWidth="1"/>
    <col min="6350" max="6350" width="14.7109375" style="41" customWidth="1"/>
    <col min="6351" max="6351" width="15.85546875" style="41" customWidth="1"/>
    <col min="6352" max="6600" width="11.42578125" style="41"/>
    <col min="6601" max="6601" width="44.140625" style="41" customWidth="1"/>
    <col min="6602" max="6602" width="16.42578125" style="41" customWidth="1"/>
    <col min="6603" max="6603" width="16.140625" style="41" customWidth="1"/>
    <col min="6604" max="6604" width="15.28515625" style="41" customWidth="1"/>
    <col min="6605" max="6605" width="15.42578125" style="41" customWidth="1"/>
    <col min="6606" max="6606" width="14.7109375" style="41" customWidth="1"/>
    <col min="6607" max="6607" width="15.85546875" style="41" customWidth="1"/>
    <col min="6608" max="6856" width="11.42578125" style="41"/>
    <col min="6857" max="6857" width="44.140625" style="41" customWidth="1"/>
    <col min="6858" max="6858" width="16.42578125" style="41" customWidth="1"/>
    <col min="6859" max="6859" width="16.140625" style="41" customWidth="1"/>
    <col min="6860" max="6860" width="15.28515625" style="41" customWidth="1"/>
    <col min="6861" max="6861" width="15.42578125" style="41" customWidth="1"/>
    <col min="6862" max="6862" width="14.7109375" style="41" customWidth="1"/>
    <col min="6863" max="6863" width="15.85546875" style="41" customWidth="1"/>
    <col min="6864" max="7112" width="11.42578125" style="41"/>
    <col min="7113" max="7113" width="44.140625" style="41" customWidth="1"/>
    <col min="7114" max="7114" width="16.42578125" style="41" customWidth="1"/>
    <col min="7115" max="7115" width="16.140625" style="41" customWidth="1"/>
    <col min="7116" max="7116" width="15.28515625" style="41" customWidth="1"/>
    <col min="7117" max="7117" width="15.42578125" style="41" customWidth="1"/>
    <col min="7118" max="7118" width="14.7109375" style="41" customWidth="1"/>
    <col min="7119" max="7119" width="15.85546875" style="41" customWidth="1"/>
    <col min="7120" max="7368" width="11.42578125" style="41"/>
    <col min="7369" max="7369" width="44.140625" style="41" customWidth="1"/>
    <col min="7370" max="7370" width="16.42578125" style="41" customWidth="1"/>
    <col min="7371" max="7371" width="16.140625" style="41" customWidth="1"/>
    <col min="7372" max="7372" width="15.28515625" style="41" customWidth="1"/>
    <col min="7373" max="7373" width="15.42578125" style="41" customWidth="1"/>
    <col min="7374" max="7374" width="14.7109375" style="41" customWidth="1"/>
    <col min="7375" max="7375" width="15.85546875" style="41" customWidth="1"/>
    <col min="7376" max="7624" width="11.42578125" style="41"/>
    <col min="7625" max="7625" width="44.140625" style="41" customWidth="1"/>
    <col min="7626" max="7626" width="16.42578125" style="41" customWidth="1"/>
    <col min="7627" max="7627" width="16.140625" style="41" customWidth="1"/>
    <col min="7628" max="7628" width="15.28515625" style="41" customWidth="1"/>
    <col min="7629" max="7629" width="15.42578125" style="41" customWidth="1"/>
    <col min="7630" max="7630" width="14.7109375" style="41" customWidth="1"/>
    <col min="7631" max="7631" width="15.85546875" style="41" customWidth="1"/>
    <col min="7632" max="7880" width="11.42578125" style="41"/>
    <col min="7881" max="7881" width="44.140625" style="41" customWidth="1"/>
    <col min="7882" max="7882" width="16.42578125" style="41" customWidth="1"/>
    <col min="7883" max="7883" width="16.140625" style="41" customWidth="1"/>
    <col min="7884" max="7884" width="15.28515625" style="41" customWidth="1"/>
    <col min="7885" max="7885" width="15.42578125" style="41" customWidth="1"/>
    <col min="7886" max="7886" width="14.7109375" style="41" customWidth="1"/>
    <col min="7887" max="7887" width="15.85546875" style="41" customWidth="1"/>
    <col min="7888" max="8136" width="11.42578125" style="41"/>
    <col min="8137" max="8137" width="44.140625" style="41" customWidth="1"/>
    <col min="8138" max="8138" width="16.42578125" style="41" customWidth="1"/>
    <col min="8139" max="8139" width="16.140625" style="41" customWidth="1"/>
    <col min="8140" max="8140" width="15.28515625" style="41" customWidth="1"/>
    <col min="8141" max="8141" width="15.42578125" style="41" customWidth="1"/>
    <col min="8142" max="8142" width="14.7109375" style="41" customWidth="1"/>
    <col min="8143" max="8143" width="15.85546875" style="41" customWidth="1"/>
    <col min="8144" max="8392" width="11.42578125" style="41"/>
    <col min="8393" max="8393" width="44.140625" style="41" customWidth="1"/>
    <col min="8394" max="8394" width="16.42578125" style="41" customWidth="1"/>
    <col min="8395" max="8395" width="16.140625" style="41" customWidth="1"/>
    <col min="8396" max="8396" width="15.28515625" style="41" customWidth="1"/>
    <col min="8397" max="8397" width="15.42578125" style="41" customWidth="1"/>
    <col min="8398" max="8398" width="14.7109375" style="41" customWidth="1"/>
    <col min="8399" max="8399" width="15.85546875" style="41" customWidth="1"/>
    <col min="8400" max="8648" width="11.42578125" style="41"/>
    <col min="8649" max="8649" width="44.140625" style="41" customWidth="1"/>
    <col min="8650" max="8650" width="16.42578125" style="41" customWidth="1"/>
    <col min="8651" max="8651" width="16.140625" style="41" customWidth="1"/>
    <col min="8652" max="8652" width="15.28515625" style="41" customWidth="1"/>
    <col min="8653" max="8653" width="15.42578125" style="41" customWidth="1"/>
    <col min="8654" max="8654" width="14.7109375" style="41" customWidth="1"/>
    <col min="8655" max="8655" width="15.85546875" style="41" customWidth="1"/>
    <col min="8656" max="8904" width="11.42578125" style="41"/>
    <col min="8905" max="8905" width="44.140625" style="41" customWidth="1"/>
    <col min="8906" max="8906" width="16.42578125" style="41" customWidth="1"/>
    <col min="8907" max="8907" width="16.140625" style="41" customWidth="1"/>
    <col min="8908" max="8908" width="15.28515625" style="41" customWidth="1"/>
    <col min="8909" max="8909" width="15.42578125" style="41" customWidth="1"/>
    <col min="8910" max="8910" width="14.7109375" style="41" customWidth="1"/>
    <col min="8911" max="8911" width="15.85546875" style="41" customWidth="1"/>
    <col min="8912" max="9160" width="11.42578125" style="41"/>
    <col min="9161" max="9161" width="44.140625" style="41" customWidth="1"/>
    <col min="9162" max="9162" width="16.42578125" style="41" customWidth="1"/>
    <col min="9163" max="9163" width="16.140625" style="41" customWidth="1"/>
    <col min="9164" max="9164" width="15.28515625" style="41" customWidth="1"/>
    <col min="9165" max="9165" width="15.42578125" style="41" customWidth="1"/>
    <col min="9166" max="9166" width="14.7109375" style="41" customWidth="1"/>
    <col min="9167" max="9167" width="15.85546875" style="41" customWidth="1"/>
    <col min="9168" max="9416" width="11.42578125" style="41"/>
    <col min="9417" max="9417" width="44.140625" style="41" customWidth="1"/>
    <col min="9418" max="9418" width="16.42578125" style="41" customWidth="1"/>
    <col min="9419" max="9419" width="16.140625" style="41" customWidth="1"/>
    <col min="9420" max="9420" width="15.28515625" style="41" customWidth="1"/>
    <col min="9421" max="9421" width="15.42578125" style="41" customWidth="1"/>
    <col min="9422" max="9422" width="14.7109375" style="41" customWidth="1"/>
    <col min="9423" max="9423" width="15.85546875" style="41" customWidth="1"/>
    <col min="9424" max="9672" width="11.42578125" style="41"/>
    <col min="9673" max="9673" width="44.140625" style="41" customWidth="1"/>
    <col min="9674" max="9674" width="16.42578125" style="41" customWidth="1"/>
    <col min="9675" max="9675" width="16.140625" style="41" customWidth="1"/>
    <col min="9676" max="9676" width="15.28515625" style="41" customWidth="1"/>
    <col min="9677" max="9677" width="15.42578125" style="41" customWidth="1"/>
    <col min="9678" max="9678" width="14.7109375" style="41" customWidth="1"/>
    <col min="9679" max="9679" width="15.85546875" style="41" customWidth="1"/>
    <col min="9680" max="9928" width="11.42578125" style="41"/>
    <col min="9929" max="9929" width="44.140625" style="41" customWidth="1"/>
    <col min="9930" max="9930" width="16.42578125" style="41" customWidth="1"/>
    <col min="9931" max="9931" width="16.140625" style="41" customWidth="1"/>
    <col min="9932" max="9932" width="15.28515625" style="41" customWidth="1"/>
    <col min="9933" max="9933" width="15.42578125" style="41" customWidth="1"/>
    <col min="9934" max="9934" width="14.7109375" style="41" customWidth="1"/>
    <col min="9935" max="9935" width="15.85546875" style="41" customWidth="1"/>
    <col min="9936" max="10184" width="11.42578125" style="41"/>
    <col min="10185" max="10185" width="44.140625" style="41" customWidth="1"/>
    <col min="10186" max="10186" width="16.42578125" style="41" customWidth="1"/>
    <col min="10187" max="10187" width="16.140625" style="41" customWidth="1"/>
    <col min="10188" max="10188" width="15.28515625" style="41" customWidth="1"/>
    <col min="10189" max="10189" width="15.42578125" style="41" customWidth="1"/>
    <col min="10190" max="10190" width="14.7109375" style="41" customWidth="1"/>
    <col min="10191" max="10191" width="15.85546875" style="41" customWidth="1"/>
    <col min="10192" max="10440" width="11.42578125" style="41"/>
    <col min="10441" max="10441" width="44.140625" style="41" customWidth="1"/>
    <col min="10442" max="10442" width="16.42578125" style="41" customWidth="1"/>
    <col min="10443" max="10443" width="16.140625" style="41" customWidth="1"/>
    <col min="10444" max="10444" width="15.28515625" style="41" customWidth="1"/>
    <col min="10445" max="10445" width="15.42578125" style="41" customWidth="1"/>
    <col min="10446" max="10446" width="14.7109375" style="41" customWidth="1"/>
    <col min="10447" max="10447" width="15.85546875" style="41" customWidth="1"/>
    <col min="10448" max="10696" width="11.42578125" style="41"/>
    <col min="10697" max="10697" width="44.140625" style="41" customWidth="1"/>
    <col min="10698" max="10698" width="16.42578125" style="41" customWidth="1"/>
    <col min="10699" max="10699" width="16.140625" style="41" customWidth="1"/>
    <col min="10700" max="10700" width="15.28515625" style="41" customWidth="1"/>
    <col min="10701" max="10701" width="15.42578125" style="41" customWidth="1"/>
    <col min="10702" max="10702" width="14.7109375" style="41" customWidth="1"/>
    <col min="10703" max="10703" width="15.85546875" style="41" customWidth="1"/>
    <col min="10704" max="10952" width="11.42578125" style="41"/>
    <col min="10953" max="10953" width="44.140625" style="41" customWidth="1"/>
    <col min="10954" max="10954" width="16.42578125" style="41" customWidth="1"/>
    <col min="10955" max="10955" width="16.140625" style="41" customWidth="1"/>
    <col min="10956" max="10956" width="15.28515625" style="41" customWidth="1"/>
    <col min="10957" max="10957" width="15.42578125" style="41" customWidth="1"/>
    <col min="10958" max="10958" width="14.7109375" style="41" customWidth="1"/>
    <col min="10959" max="10959" width="15.85546875" style="41" customWidth="1"/>
    <col min="10960" max="11208" width="11.42578125" style="41"/>
    <col min="11209" max="11209" width="44.140625" style="41" customWidth="1"/>
    <col min="11210" max="11210" width="16.42578125" style="41" customWidth="1"/>
    <col min="11211" max="11211" width="16.140625" style="41" customWidth="1"/>
    <col min="11212" max="11212" width="15.28515625" style="41" customWidth="1"/>
    <col min="11213" max="11213" width="15.42578125" style="41" customWidth="1"/>
    <col min="11214" max="11214" width="14.7109375" style="41" customWidth="1"/>
    <col min="11215" max="11215" width="15.85546875" style="41" customWidth="1"/>
    <col min="11216" max="11464" width="11.42578125" style="41"/>
    <col min="11465" max="11465" width="44.140625" style="41" customWidth="1"/>
    <col min="11466" max="11466" width="16.42578125" style="41" customWidth="1"/>
    <col min="11467" max="11467" width="16.140625" style="41" customWidth="1"/>
    <col min="11468" max="11468" width="15.28515625" style="41" customWidth="1"/>
    <col min="11469" max="11469" width="15.42578125" style="41" customWidth="1"/>
    <col min="11470" max="11470" width="14.7109375" style="41" customWidth="1"/>
    <col min="11471" max="11471" width="15.85546875" style="41" customWidth="1"/>
    <col min="11472" max="11720" width="11.42578125" style="41"/>
    <col min="11721" max="11721" width="44.140625" style="41" customWidth="1"/>
    <col min="11722" max="11722" width="16.42578125" style="41" customWidth="1"/>
    <col min="11723" max="11723" width="16.140625" style="41" customWidth="1"/>
    <col min="11724" max="11724" width="15.28515625" style="41" customWidth="1"/>
    <col min="11725" max="11725" width="15.42578125" style="41" customWidth="1"/>
    <col min="11726" max="11726" width="14.7109375" style="41" customWidth="1"/>
    <col min="11727" max="11727" width="15.85546875" style="41" customWidth="1"/>
    <col min="11728" max="11976" width="11.42578125" style="41"/>
    <col min="11977" max="11977" width="44.140625" style="41" customWidth="1"/>
    <col min="11978" max="11978" width="16.42578125" style="41" customWidth="1"/>
    <col min="11979" max="11979" width="16.140625" style="41" customWidth="1"/>
    <col min="11980" max="11980" width="15.28515625" style="41" customWidth="1"/>
    <col min="11981" max="11981" width="15.42578125" style="41" customWidth="1"/>
    <col min="11982" max="11982" width="14.7109375" style="41" customWidth="1"/>
    <col min="11983" max="11983" width="15.85546875" style="41" customWidth="1"/>
    <col min="11984" max="12232" width="11.42578125" style="41"/>
    <col min="12233" max="12233" width="44.140625" style="41" customWidth="1"/>
    <col min="12234" max="12234" width="16.42578125" style="41" customWidth="1"/>
    <col min="12235" max="12235" width="16.140625" style="41" customWidth="1"/>
    <col min="12236" max="12236" width="15.28515625" style="41" customWidth="1"/>
    <col min="12237" max="12237" width="15.42578125" style="41" customWidth="1"/>
    <col min="12238" max="12238" width="14.7109375" style="41" customWidth="1"/>
    <col min="12239" max="12239" width="15.85546875" style="41" customWidth="1"/>
    <col min="12240" max="12488" width="11.42578125" style="41"/>
    <col min="12489" max="12489" width="44.140625" style="41" customWidth="1"/>
    <col min="12490" max="12490" width="16.42578125" style="41" customWidth="1"/>
    <col min="12491" max="12491" width="16.140625" style="41" customWidth="1"/>
    <col min="12492" max="12492" width="15.28515625" style="41" customWidth="1"/>
    <col min="12493" max="12493" width="15.42578125" style="41" customWidth="1"/>
    <col min="12494" max="12494" width="14.7109375" style="41" customWidth="1"/>
    <col min="12495" max="12495" width="15.85546875" style="41" customWidth="1"/>
    <col min="12496" max="12744" width="11.42578125" style="41"/>
    <col min="12745" max="12745" width="44.140625" style="41" customWidth="1"/>
    <col min="12746" max="12746" width="16.42578125" style="41" customWidth="1"/>
    <col min="12747" max="12747" width="16.140625" style="41" customWidth="1"/>
    <col min="12748" max="12748" width="15.28515625" style="41" customWidth="1"/>
    <col min="12749" max="12749" width="15.42578125" style="41" customWidth="1"/>
    <col min="12750" max="12750" width="14.7109375" style="41" customWidth="1"/>
    <col min="12751" max="12751" width="15.85546875" style="41" customWidth="1"/>
    <col min="12752" max="13000" width="11.42578125" style="41"/>
    <col min="13001" max="13001" width="44.140625" style="41" customWidth="1"/>
    <col min="13002" max="13002" width="16.42578125" style="41" customWidth="1"/>
    <col min="13003" max="13003" width="16.140625" style="41" customWidth="1"/>
    <col min="13004" max="13004" width="15.28515625" style="41" customWidth="1"/>
    <col min="13005" max="13005" width="15.42578125" style="41" customWidth="1"/>
    <col min="13006" max="13006" width="14.7109375" style="41" customWidth="1"/>
    <col min="13007" max="13007" width="15.85546875" style="41" customWidth="1"/>
    <col min="13008" max="13256" width="11.42578125" style="41"/>
    <col min="13257" max="13257" width="44.140625" style="41" customWidth="1"/>
    <col min="13258" max="13258" width="16.42578125" style="41" customWidth="1"/>
    <col min="13259" max="13259" width="16.140625" style="41" customWidth="1"/>
    <col min="13260" max="13260" width="15.28515625" style="41" customWidth="1"/>
    <col min="13261" max="13261" width="15.42578125" style="41" customWidth="1"/>
    <col min="13262" max="13262" width="14.7109375" style="41" customWidth="1"/>
    <col min="13263" max="13263" width="15.85546875" style="41" customWidth="1"/>
    <col min="13264" max="13512" width="11.42578125" style="41"/>
    <col min="13513" max="13513" width="44.140625" style="41" customWidth="1"/>
    <col min="13514" max="13514" width="16.42578125" style="41" customWidth="1"/>
    <col min="13515" max="13515" width="16.140625" style="41" customWidth="1"/>
    <col min="13516" max="13516" width="15.28515625" style="41" customWidth="1"/>
    <col min="13517" max="13517" width="15.42578125" style="41" customWidth="1"/>
    <col min="13518" max="13518" width="14.7109375" style="41" customWidth="1"/>
    <col min="13519" max="13519" width="15.85546875" style="41" customWidth="1"/>
    <col min="13520" max="13768" width="11.42578125" style="41"/>
    <col min="13769" max="13769" width="44.140625" style="41" customWidth="1"/>
    <col min="13770" max="13770" width="16.42578125" style="41" customWidth="1"/>
    <col min="13771" max="13771" width="16.140625" style="41" customWidth="1"/>
    <col min="13772" max="13772" width="15.28515625" style="41" customWidth="1"/>
    <col min="13773" max="13773" width="15.42578125" style="41" customWidth="1"/>
    <col min="13774" max="13774" width="14.7109375" style="41" customWidth="1"/>
    <col min="13775" max="13775" width="15.85546875" style="41" customWidth="1"/>
    <col min="13776" max="14024" width="11.42578125" style="41"/>
    <col min="14025" max="14025" width="44.140625" style="41" customWidth="1"/>
    <col min="14026" max="14026" width="16.42578125" style="41" customWidth="1"/>
    <col min="14027" max="14027" width="16.140625" style="41" customWidth="1"/>
    <col min="14028" max="14028" width="15.28515625" style="41" customWidth="1"/>
    <col min="14029" max="14029" width="15.42578125" style="41" customWidth="1"/>
    <col min="14030" max="14030" width="14.7109375" style="41" customWidth="1"/>
    <col min="14031" max="14031" width="15.85546875" style="41" customWidth="1"/>
    <col min="14032" max="14280" width="11.42578125" style="41"/>
    <col min="14281" max="14281" width="44.140625" style="41" customWidth="1"/>
    <col min="14282" max="14282" width="16.42578125" style="41" customWidth="1"/>
    <col min="14283" max="14283" width="16.140625" style="41" customWidth="1"/>
    <col min="14284" max="14284" width="15.28515625" style="41" customWidth="1"/>
    <col min="14285" max="14285" width="15.42578125" style="41" customWidth="1"/>
    <col min="14286" max="14286" width="14.7109375" style="41" customWidth="1"/>
    <col min="14287" max="14287" width="15.85546875" style="41" customWidth="1"/>
    <col min="14288" max="14536" width="11.42578125" style="41"/>
    <col min="14537" max="14537" width="44.140625" style="41" customWidth="1"/>
    <col min="14538" max="14538" width="16.42578125" style="41" customWidth="1"/>
    <col min="14539" max="14539" width="16.140625" style="41" customWidth="1"/>
    <col min="14540" max="14540" width="15.28515625" style="41" customWidth="1"/>
    <col min="14541" max="14541" width="15.42578125" style="41" customWidth="1"/>
    <col min="14542" max="14542" width="14.7109375" style="41" customWidth="1"/>
    <col min="14543" max="14543" width="15.85546875" style="41" customWidth="1"/>
    <col min="14544" max="14792" width="11.42578125" style="41"/>
    <col min="14793" max="14793" width="44.140625" style="41" customWidth="1"/>
    <col min="14794" max="14794" width="16.42578125" style="41" customWidth="1"/>
    <col min="14795" max="14795" width="16.140625" style="41" customWidth="1"/>
    <col min="14796" max="14796" width="15.28515625" style="41" customWidth="1"/>
    <col min="14797" max="14797" width="15.42578125" style="41" customWidth="1"/>
    <col min="14798" max="14798" width="14.7109375" style="41" customWidth="1"/>
    <col min="14799" max="14799" width="15.85546875" style="41" customWidth="1"/>
    <col min="14800" max="15048" width="11.42578125" style="41"/>
    <col min="15049" max="15049" width="44.140625" style="41" customWidth="1"/>
    <col min="15050" max="15050" width="16.42578125" style="41" customWidth="1"/>
    <col min="15051" max="15051" width="16.140625" style="41" customWidth="1"/>
    <col min="15052" max="15052" width="15.28515625" style="41" customWidth="1"/>
    <col min="15053" max="15053" width="15.42578125" style="41" customWidth="1"/>
    <col min="15054" max="15054" width="14.7109375" style="41" customWidth="1"/>
    <col min="15055" max="15055" width="15.85546875" style="41" customWidth="1"/>
    <col min="15056" max="15304" width="11.42578125" style="41"/>
    <col min="15305" max="15305" width="44.140625" style="41" customWidth="1"/>
    <col min="15306" max="15306" width="16.42578125" style="41" customWidth="1"/>
    <col min="15307" max="15307" width="16.140625" style="41" customWidth="1"/>
    <col min="15308" max="15308" width="15.28515625" style="41" customWidth="1"/>
    <col min="15309" max="15309" width="15.42578125" style="41" customWidth="1"/>
    <col min="15310" max="15310" width="14.7109375" style="41" customWidth="1"/>
    <col min="15311" max="15311" width="15.85546875" style="41" customWidth="1"/>
    <col min="15312" max="15560" width="11.42578125" style="41"/>
    <col min="15561" max="15561" width="44.140625" style="41" customWidth="1"/>
    <col min="15562" max="15562" width="16.42578125" style="41" customWidth="1"/>
    <col min="15563" max="15563" width="16.140625" style="41" customWidth="1"/>
    <col min="15564" max="15564" width="15.28515625" style="41" customWidth="1"/>
    <col min="15565" max="15565" width="15.42578125" style="41" customWidth="1"/>
    <col min="15566" max="15566" width="14.7109375" style="41" customWidth="1"/>
    <col min="15567" max="15567" width="15.85546875" style="41" customWidth="1"/>
    <col min="15568" max="15816" width="11.42578125" style="41"/>
    <col min="15817" max="15817" width="44.140625" style="41" customWidth="1"/>
    <col min="15818" max="15818" width="16.42578125" style="41" customWidth="1"/>
    <col min="15819" max="15819" width="16.140625" style="41" customWidth="1"/>
    <col min="15820" max="15820" width="15.28515625" style="41" customWidth="1"/>
    <col min="15821" max="15821" width="15.42578125" style="41" customWidth="1"/>
    <col min="15822" max="15822" width="14.7109375" style="41" customWidth="1"/>
    <col min="15823" max="15823" width="15.85546875" style="41" customWidth="1"/>
    <col min="15824" max="16072" width="11.42578125" style="41"/>
    <col min="16073" max="16073" width="44.140625" style="41" customWidth="1"/>
    <col min="16074" max="16074" width="16.42578125" style="41" customWidth="1"/>
    <col min="16075" max="16075" width="16.140625" style="41" customWidth="1"/>
    <col min="16076" max="16076" width="15.28515625" style="41" customWidth="1"/>
    <col min="16077" max="16077" width="15.42578125" style="41" customWidth="1"/>
    <col min="16078" max="16078" width="14.7109375" style="41" customWidth="1"/>
    <col min="16079" max="16079" width="15.85546875" style="41" customWidth="1"/>
    <col min="16080" max="16384" width="11.42578125" style="41"/>
  </cols>
  <sheetData>
    <row r="1" spans="1:7" x14ac:dyDescent="0.25">
      <c r="A1" s="228" t="s">
        <v>447</v>
      </c>
      <c r="B1" s="228"/>
      <c r="C1" s="228"/>
      <c r="D1" s="228"/>
      <c r="E1" s="228"/>
      <c r="F1" s="228"/>
      <c r="G1" s="228"/>
    </row>
    <row r="2" spans="1:7" x14ac:dyDescent="0.25">
      <c r="A2" s="130" t="str">
        <f>'Formato 1'!A2</f>
        <v>CASA DE LA CULTURA DE CORONEO, GTO.</v>
      </c>
      <c r="B2" s="131"/>
      <c r="C2" s="131"/>
      <c r="D2" s="131"/>
      <c r="E2" s="131"/>
      <c r="F2" s="131"/>
      <c r="G2" s="132"/>
    </row>
    <row r="3" spans="1:7" x14ac:dyDescent="0.25">
      <c r="A3" s="116" t="s">
        <v>448</v>
      </c>
      <c r="B3" s="117"/>
      <c r="C3" s="117"/>
      <c r="D3" s="117"/>
      <c r="E3" s="117"/>
      <c r="F3" s="117"/>
      <c r="G3" s="118"/>
    </row>
    <row r="4" spans="1:7" x14ac:dyDescent="0.25">
      <c r="A4" s="119" t="s">
        <v>2</v>
      </c>
      <c r="B4" s="120"/>
      <c r="C4" s="120"/>
      <c r="D4" s="120"/>
      <c r="E4" s="120"/>
      <c r="F4" s="120"/>
      <c r="G4" s="121"/>
    </row>
    <row r="5" spans="1:7" ht="47.25" x14ac:dyDescent="0.25">
      <c r="A5" s="171" t="s">
        <v>423</v>
      </c>
      <c r="B5" s="175">
        <v>2019</v>
      </c>
      <c r="C5" s="175">
        <v>2020</v>
      </c>
      <c r="D5" s="175">
        <v>2021</v>
      </c>
      <c r="E5" s="175">
        <v>2022</v>
      </c>
      <c r="F5" s="175">
        <v>2023</v>
      </c>
      <c r="G5" s="38" t="s">
        <v>546</v>
      </c>
    </row>
    <row r="6" spans="1:7" x14ac:dyDescent="0.25">
      <c r="A6" s="64" t="s">
        <v>424</v>
      </c>
      <c r="B6" s="39">
        <f>SUM(B8:B18)</f>
        <v>0</v>
      </c>
      <c r="C6" s="39">
        <f>SUM(C7:C18)</f>
        <v>0</v>
      </c>
      <c r="D6" s="39">
        <f>SUM(D7:D18)</f>
        <v>0</v>
      </c>
      <c r="E6" s="39">
        <f>SUM(E7:E18)</f>
        <v>0</v>
      </c>
      <c r="F6" s="39">
        <f>SUM(F7:F18)</f>
        <v>0</v>
      </c>
      <c r="G6" s="39">
        <f>SUM(G7:G18)</f>
        <v>2518484.8400000008</v>
      </c>
    </row>
    <row r="7" spans="1:7" x14ac:dyDescent="0.25">
      <c r="A7" s="65" t="s">
        <v>501</v>
      </c>
      <c r="B7" s="62">
        <v>0</v>
      </c>
      <c r="C7" s="62">
        <v>0</v>
      </c>
      <c r="D7" s="62">
        <v>0</v>
      </c>
      <c r="E7" s="62">
        <v>0</v>
      </c>
      <c r="F7" s="62">
        <v>0</v>
      </c>
      <c r="G7" s="62">
        <v>0</v>
      </c>
    </row>
    <row r="8" spans="1:7" x14ac:dyDescent="0.25">
      <c r="A8" s="65" t="s">
        <v>502</v>
      </c>
      <c r="B8" s="62">
        <v>0</v>
      </c>
      <c r="C8" s="62">
        <v>0</v>
      </c>
      <c r="D8" s="62">
        <v>0</v>
      </c>
      <c r="E8" s="62">
        <v>0</v>
      </c>
      <c r="F8" s="62">
        <v>0</v>
      </c>
      <c r="G8" s="62">
        <v>0</v>
      </c>
    </row>
    <row r="9" spans="1:7" x14ac:dyDescent="0.25">
      <c r="A9" s="65" t="s">
        <v>503</v>
      </c>
      <c r="B9" s="62">
        <v>0</v>
      </c>
      <c r="C9" s="62">
        <v>0</v>
      </c>
      <c r="D9" s="62">
        <v>0</v>
      </c>
      <c r="E9" s="62">
        <v>0</v>
      </c>
      <c r="F9" s="62">
        <v>0</v>
      </c>
      <c r="G9" s="62">
        <v>0</v>
      </c>
    </row>
    <row r="10" spans="1:7" x14ac:dyDescent="0.25">
      <c r="A10" s="65" t="s">
        <v>504</v>
      </c>
      <c r="B10" s="62">
        <v>0</v>
      </c>
      <c r="C10" s="62">
        <v>0</v>
      </c>
      <c r="D10" s="62">
        <v>0</v>
      </c>
      <c r="E10" s="62">
        <v>0</v>
      </c>
      <c r="F10" s="62">
        <v>0</v>
      </c>
      <c r="G10" s="62">
        <v>0</v>
      </c>
    </row>
    <row r="11" spans="1:7" x14ac:dyDescent="0.25">
      <c r="A11" s="65" t="s">
        <v>505</v>
      </c>
      <c r="B11" s="62">
        <v>0</v>
      </c>
      <c r="C11" s="62">
        <v>0</v>
      </c>
      <c r="D11" s="62">
        <v>0</v>
      </c>
      <c r="E11" s="62">
        <v>0</v>
      </c>
      <c r="F11" s="62">
        <v>0</v>
      </c>
      <c r="G11" s="62">
        <v>0</v>
      </c>
    </row>
    <row r="12" spans="1:7" x14ac:dyDescent="0.25">
      <c r="A12" s="65" t="s">
        <v>506</v>
      </c>
      <c r="B12" s="62">
        <v>0</v>
      </c>
      <c r="C12" s="62">
        <v>0</v>
      </c>
      <c r="D12" s="62">
        <v>0</v>
      </c>
      <c r="E12" s="62">
        <v>0</v>
      </c>
      <c r="F12" s="62">
        <v>0</v>
      </c>
      <c r="G12" s="62">
        <v>0</v>
      </c>
    </row>
    <row r="13" spans="1:7" ht="30" customHeight="1" x14ac:dyDescent="0.25">
      <c r="A13" s="66" t="s">
        <v>517</v>
      </c>
      <c r="B13" s="62">
        <v>0</v>
      </c>
      <c r="C13" s="62">
        <v>0</v>
      </c>
      <c r="D13" s="62">
        <v>0</v>
      </c>
      <c r="E13" s="62">
        <v>0</v>
      </c>
      <c r="F13" s="62">
        <v>0</v>
      </c>
      <c r="G13" s="62">
        <v>2416</v>
      </c>
    </row>
    <row r="14" spans="1:7" x14ac:dyDescent="0.25">
      <c r="A14" s="65" t="s">
        <v>507</v>
      </c>
      <c r="B14" s="62">
        <v>0</v>
      </c>
      <c r="C14" s="62">
        <v>0</v>
      </c>
      <c r="D14" s="62">
        <v>0</v>
      </c>
      <c r="E14" s="62">
        <v>0</v>
      </c>
      <c r="F14" s="62">
        <v>0</v>
      </c>
      <c r="G14" s="62">
        <v>0</v>
      </c>
    </row>
    <row r="15" spans="1:7" x14ac:dyDescent="0.25">
      <c r="A15" s="67" t="s">
        <v>508</v>
      </c>
      <c r="B15" s="62">
        <v>0</v>
      </c>
      <c r="C15" s="62">
        <v>0</v>
      </c>
      <c r="D15" s="62">
        <v>0</v>
      </c>
      <c r="E15" s="62">
        <v>0</v>
      </c>
      <c r="F15" s="62">
        <v>0</v>
      </c>
      <c r="G15" s="62">
        <v>0</v>
      </c>
    </row>
    <row r="16" spans="1:7" x14ac:dyDescent="0.25">
      <c r="A16" s="65" t="s">
        <v>518</v>
      </c>
      <c r="B16" s="62">
        <v>0</v>
      </c>
      <c r="C16" s="62">
        <v>0</v>
      </c>
      <c r="D16" s="62">
        <v>0</v>
      </c>
      <c r="E16" s="62">
        <v>0</v>
      </c>
      <c r="F16" s="62">
        <v>0</v>
      </c>
      <c r="G16" s="62">
        <v>2516068.8400000008</v>
      </c>
    </row>
    <row r="17" spans="1:7" x14ac:dyDescent="0.25">
      <c r="A17" s="65" t="s">
        <v>509</v>
      </c>
      <c r="B17" s="62">
        <v>0</v>
      </c>
      <c r="C17" s="62">
        <v>0</v>
      </c>
      <c r="D17" s="62">
        <v>0</v>
      </c>
      <c r="E17" s="62">
        <v>0</v>
      </c>
      <c r="F17" s="62">
        <v>0</v>
      </c>
      <c r="G17" s="62">
        <v>0</v>
      </c>
    </row>
    <row r="18" spans="1:7" x14ac:dyDescent="0.25">
      <c r="A18" s="65" t="s">
        <v>519</v>
      </c>
      <c r="B18" s="62">
        <v>0</v>
      </c>
      <c r="C18" s="62">
        <v>0</v>
      </c>
      <c r="D18" s="62">
        <v>0</v>
      </c>
      <c r="E18" s="62">
        <v>0</v>
      </c>
      <c r="F18" s="62">
        <v>0</v>
      </c>
      <c r="G18" s="62">
        <v>0</v>
      </c>
    </row>
    <row r="19" spans="1:7" x14ac:dyDescent="0.25">
      <c r="A19" s="62"/>
      <c r="B19" s="62"/>
      <c r="C19" s="62"/>
      <c r="D19" s="62"/>
      <c r="E19" s="62"/>
      <c r="F19" s="62"/>
      <c r="G19" s="62"/>
    </row>
    <row r="20" spans="1:7" x14ac:dyDescent="0.25">
      <c r="A20" s="68" t="s">
        <v>430</v>
      </c>
      <c r="B20" s="12">
        <f>SUM(B21:B25)</f>
        <v>0</v>
      </c>
      <c r="C20" s="12">
        <f t="shared" ref="C20:G20" si="0">SUM(C21:C25)</f>
        <v>0</v>
      </c>
      <c r="D20" s="12">
        <f t="shared" si="0"/>
        <v>0</v>
      </c>
      <c r="E20" s="12">
        <f t="shared" si="0"/>
        <v>0</v>
      </c>
      <c r="F20" s="12">
        <f t="shared" si="0"/>
        <v>0</v>
      </c>
      <c r="G20" s="12">
        <f t="shared" si="0"/>
        <v>0</v>
      </c>
    </row>
    <row r="21" spans="1:7" x14ac:dyDescent="0.25">
      <c r="A21" s="65" t="s">
        <v>510</v>
      </c>
      <c r="B21" s="62">
        <v>0</v>
      </c>
      <c r="C21" s="62">
        <v>0</v>
      </c>
      <c r="D21" s="62">
        <v>0</v>
      </c>
      <c r="E21" s="62">
        <v>0</v>
      </c>
      <c r="F21" s="62">
        <v>0</v>
      </c>
      <c r="G21" s="62">
        <v>0</v>
      </c>
    </row>
    <row r="22" spans="1:7" x14ac:dyDescent="0.25">
      <c r="A22" s="65" t="s">
        <v>511</v>
      </c>
      <c r="B22" s="62">
        <v>0</v>
      </c>
      <c r="C22" s="62">
        <v>0</v>
      </c>
      <c r="D22" s="62">
        <v>0</v>
      </c>
      <c r="E22" s="62">
        <v>0</v>
      </c>
      <c r="F22" s="62">
        <v>0</v>
      </c>
      <c r="G22" s="62">
        <v>0</v>
      </c>
    </row>
    <row r="23" spans="1:7" x14ac:dyDescent="0.25">
      <c r="A23" s="65" t="s">
        <v>512</v>
      </c>
      <c r="B23" s="62">
        <v>0</v>
      </c>
      <c r="C23" s="62">
        <v>0</v>
      </c>
      <c r="D23" s="62">
        <v>0</v>
      </c>
      <c r="E23" s="62">
        <v>0</v>
      </c>
      <c r="F23" s="62">
        <v>0</v>
      </c>
      <c r="G23" s="62">
        <v>0</v>
      </c>
    </row>
    <row r="24" spans="1:7" ht="45" customHeight="1" x14ac:dyDescent="0.25">
      <c r="A24" s="66" t="s">
        <v>520</v>
      </c>
      <c r="B24" s="62">
        <v>0</v>
      </c>
      <c r="C24" s="62">
        <v>0</v>
      </c>
      <c r="D24" s="62">
        <v>0</v>
      </c>
      <c r="E24" s="62">
        <v>0</v>
      </c>
      <c r="F24" s="62">
        <v>0</v>
      </c>
      <c r="G24" s="62">
        <v>0</v>
      </c>
    </row>
    <row r="25" spans="1:7" x14ac:dyDescent="0.25">
      <c r="A25" s="65" t="s">
        <v>513</v>
      </c>
      <c r="B25" s="62">
        <v>0</v>
      </c>
      <c r="C25" s="62">
        <v>0</v>
      </c>
      <c r="D25" s="62">
        <v>0</v>
      </c>
      <c r="E25" s="62">
        <v>0</v>
      </c>
      <c r="F25" s="62">
        <v>0</v>
      </c>
      <c r="G25" s="62">
        <v>0</v>
      </c>
    </row>
    <row r="26" spans="1:7" x14ac:dyDescent="0.25">
      <c r="A26" s="47"/>
      <c r="B26" s="62"/>
      <c r="C26" s="62"/>
      <c r="D26" s="62"/>
      <c r="E26" s="62"/>
      <c r="F26" s="62"/>
      <c r="G26" s="62"/>
    </row>
    <row r="27" spans="1:7" x14ac:dyDescent="0.25">
      <c r="A27" s="3" t="s">
        <v>434</v>
      </c>
      <c r="B27" s="12">
        <f>B28</f>
        <v>0</v>
      </c>
      <c r="C27" s="12">
        <f>C28</f>
        <v>0</v>
      </c>
      <c r="D27" s="12">
        <f t="shared" ref="D27:G27" si="1">D28</f>
        <v>0</v>
      </c>
      <c r="E27" s="12">
        <f t="shared" si="1"/>
        <v>0</v>
      </c>
      <c r="F27" s="12">
        <f t="shared" si="1"/>
        <v>0</v>
      </c>
      <c r="G27" s="12">
        <f t="shared" si="1"/>
        <v>0</v>
      </c>
    </row>
    <row r="28" spans="1:7" x14ac:dyDescent="0.25">
      <c r="A28" s="60" t="s">
        <v>277</v>
      </c>
      <c r="B28" s="62">
        <v>0</v>
      </c>
      <c r="C28" s="62">
        <v>0</v>
      </c>
      <c r="D28" s="62">
        <v>0</v>
      </c>
      <c r="E28" s="62">
        <v>0</v>
      </c>
      <c r="F28" s="62">
        <v>0</v>
      </c>
      <c r="G28" s="62">
        <v>0</v>
      </c>
    </row>
    <row r="29" spans="1:7" x14ac:dyDescent="0.25">
      <c r="A29" s="47"/>
      <c r="B29" s="62"/>
      <c r="C29" s="62"/>
      <c r="D29" s="62"/>
      <c r="E29" s="62"/>
      <c r="F29" s="62"/>
      <c r="G29" s="62"/>
    </row>
    <row r="30" spans="1:7" x14ac:dyDescent="0.25">
      <c r="A30" s="3" t="s">
        <v>521</v>
      </c>
      <c r="B30" s="40">
        <f>B6+B20+B27</f>
        <v>0</v>
      </c>
      <c r="C30" s="40">
        <f t="shared" ref="C30:G30" si="2">C6+C20+C27</f>
        <v>0</v>
      </c>
      <c r="D30" s="40">
        <f t="shared" si="2"/>
        <v>0</v>
      </c>
      <c r="E30" s="40">
        <f t="shared" si="2"/>
        <v>0</v>
      </c>
      <c r="F30" s="40">
        <f t="shared" si="2"/>
        <v>0</v>
      </c>
      <c r="G30" s="40">
        <f t="shared" si="2"/>
        <v>2518484.8400000008</v>
      </c>
    </row>
    <row r="31" spans="1:7" x14ac:dyDescent="0.25">
      <c r="A31" s="47"/>
      <c r="B31" s="62"/>
      <c r="C31" s="62"/>
      <c r="D31" s="62"/>
      <c r="E31" s="62"/>
      <c r="F31" s="62"/>
      <c r="G31" s="62"/>
    </row>
    <row r="32" spans="1:7" x14ac:dyDescent="0.25">
      <c r="A32" s="3" t="s">
        <v>279</v>
      </c>
      <c r="B32" s="12"/>
      <c r="C32" s="12"/>
      <c r="D32" s="12"/>
      <c r="E32" s="12"/>
      <c r="F32" s="12"/>
      <c r="G32" s="12"/>
    </row>
    <row r="33" spans="1:7" ht="45" customHeight="1" x14ac:dyDescent="0.25">
      <c r="A33" s="69" t="s">
        <v>436</v>
      </c>
      <c r="B33" s="62">
        <v>0</v>
      </c>
      <c r="C33" s="62">
        <v>0</v>
      </c>
      <c r="D33" s="62">
        <v>0</v>
      </c>
      <c r="E33" s="62">
        <v>0</v>
      </c>
      <c r="F33" s="62">
        <v>0</v>
      </c>
      <c r="G33" s="62">
        <v>0</v>
      </c>
    </row>
    <row r="34" spans="1:7" ht="45" customHeight="1" x14ac:dyDescent="0.25">
      <c r="A34" s="69" t="s">
        <v>449</v>
      </c>
      <c r="B34" s="62">
        <v>0</v>
      </c>
      <c r="C34" s="62">
        <v>0</v>
      </c>
      <c r="D34" s="62">
        <v>0</v>
      </c>
      <c r="E34" s="62">
        <v>0</v>
      </c>
      <c r="F34" s="62">
        <v>0</v>
      </c>
      <c r="G34" s="62">
        <v>0</v>
      </c>
    </row>
    <row r="35" spans="1:7" x14ac:dyDescent="0.25">
      <c r="A35" s="3" t="s">
        <v>450</v>
      </c>
      <c r="B35" s="12">
        <f>B33+B34</f>
        <v>0</v>
      </c>
      <c r="C35" s="12">
        <f t="shared" ref="C35:G35" si="3">C33+C34</f>
        <v>0</v>
      </c>
      <c r="D35" s="12">
        <f t="shared" si="3"/>
        <v>0</v>
      </c>
      <c r="E35" s="12">
        <f t="shared" si="3"/>
        <v>0</v>
      </c>
      <c r="F35" s="12">
        <f t="shared" si="3"/>
        <v>0</v>
      </c>
      <c r="G35" s="12">
        <f t="shared" si="3"/>
        <v>0</v>
      </c>
    </row>
    <row r="36" spans="1:7" ht="5.25" customHeight="1" x14ac:dyDescent="0.25">
      <c r="A36" s="57"/>
      <c r="B36" s="70"/>
      <c r="C36" s="70"/>
      <c r="D36" s="70"/>
      <c r="E36" s="70"/>
      <c r="F36" s="70"/>
      <c r="G36" s="70"/>
    </row>
    <row r="37" spans="1:7" x14ac:dyDescent="0.25">
      <c r="A37" s="63"/>
    </row>
    <row r="38" spans="1:7" x14ac:dyDescent="0.25">
      <c r="A38" s="227" t="s">
        <v>453</v>
      </c>
      <c r="B38" s="227"/>
      <c r="C38" s="227"/>
      <c r="D38" s="227"/>
      <c r="E38" s="227"/>
      <c r="F38" s="227"/>
      <c r="G38" s="227"/>
    </row>
    <row r="39" spans="1:7" x14ac:dyDescent="0.25">
      <c r="A39" s="227" t="s">
        <v>454</v>
      </c>
      <c r="B39" s="227"/>
      <c r="C39" s="227"/>
      <c r="D39" s="227"/>
      <c r="E39" s="227"/>
      <c r="F39" s="227"/>
      <c r="G39" s="227"/>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6:G36" formulaRange="1"/>
    <ignoredError sqref="B6:G6 B19:G20 B7:F7 B8:F8 B9:F9 B10:F10 B11:F11 B12:F12 B13:F13 B14:F14 B15:F15 B16:F16 B17:F17 B18:F18 B26:G27 B21:F21 B22:F22 B23:F23 B24:F24 B25:F25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70" zoomScaleNormal="70" workbookViewId="0">
      <selection activeCell="A2" sqref="A2"/>
    </sheetView>
  </sheetViews>
  <sheetFormatPr baseColWidth="10" defaultColWidth="11.42578125" defaultRowHeight="15" x14ac:dyDescent="0.25"/>
  <cols>
    <col min="1" max="1" width="62.85546875" style="41" bestFit="1" customWidth="1"/>
    <col min="2" max="2" width="14.42578125" style="41" customWidth="1"/>
    <col min="3" max="3" width="14.5703125" style="41" customWidth="1"/>
    <col min="4" max="4" width="14.85546875" style="41" customWidth="1"/>
    <col min="5" max="5" width="15.28515625" style="41" customWidth="1"/>
    <col min="6" max="6" width="15" style="41" customWidth="1"/>
    <col min="7" max="7" width="15.140625" style="41" customWidth="1"/>
    <col min="8" max="195" width="11.42578125" style="41"/>
    <col min="196" max="196" width="47.5703125" style="41" customWidth="1"/>
    <col min="197" max="197" width="14.42578125" style="41" customWidth="1"/>
    <col min="198" max="198" width="14.5703125" style="41" customWidth="1"/>
    <col min="199" max="199" width="14.85546875" style="41" customWidth="1"/>
    <col min="200" max="200" width="15.28515625" style="41" customWidth="1"/>
    <col min="201" max="201" width="15" style="41" customWidth="1"/>
    <col min="202" max="202" width="15.140625" style="41" customWidth="1"/>
    <col min="203" max="451" width="11.42578125" style="41"/>
    <col min="452" max="452" width="47.5703125" style="41" customWidth="1"/>
    <col min="453" max="453" width="14.42578125" style="41" customWidth="1"/>
    <col min="454" max="454" width="14.5703125" style="41" customWidth="1"/>
    <col min="455" max="455" width="14.85546875" style="41" customWidth="1"/>
    <col min="456" max="456" width="15.28515625" style="41" customWidth="1"/>
    <col min="457" max="457" width="15" style="41" customWidth="1"/>
    <col min="458" max="458" width="15.140625" style="41" customWidth="1"/>
    <col min="459" max="707" width="11.42578125" style="41"/>
    <col min="708" max="708" width="47.5703125" style="41" customWidth="1"/>
    <col min="709" max="709" width="14.42578125" style="41" customWidth="1"/>
    <col min="710" max="710" width="14.5703125" style="41" customWidth="1"/>
    <col min="711" max="711" width="14.85546875" style="41" customWidth="1"/>
    <col min="712" max="712" width="15.28515625" style="41" customWidth="1"/>
    <col min="713" max="713" width="15" style="41" customWidth="1"/>
    <col min="714" max="714" width="15.140625" style="41" customWidth="1"/>
    <col min="715" max="963" width="11.42578125" style="41"/>
    <col min="964" max="964" width="47.5703125" style="41" customWidth="1"/>
    <col min="965" max="965" width="14.42578125" style="41" customWidth="1"/>
    <col min="966" max="966" width="14.5703125" style="41" customWidth="1"/>
    <col min="967" max="967" width="14.85546875" style="41" customWidth="1"/>
    <col min="968" max="968" width="15.28515625" style="41" customWidth="1"/>
    <col min="969" max="969" width="15" style="41" customWidth="1"/>
    <col min="970" max="970" width="15.140625" style="41" customWidth="1"/>
    <col min="971" max="1219" width="11.42578125" style="41"/>
    <col min="1220" max="1220" width="47.5703125" style="41" customWidth="1"/>
    <col min="1221" max="1221" width="14.42578125" style="41" customWidth="1"/>
    <col min="1222" max="1222" width="14.5703125" style="41" customWidth="1"/>
    <col min="1223" max="1223" width="14.85546875" style="41" customWidth="1"/>
    <col min="1224" max="1224" width="15.28515625" style="41" customWidth="1"/>
    <col min="1225" max="1225" width="15" style="41" customWidth="1"/>
    <col min="1226" max="1226" width="15.140625" style="41" customWidth="1"/>
    <col min="1227" max="1475" width="11.42578125" style="41"/>
    <col min="1476" max="1476" width="47.5703125" style="41" customWidth="1"/>
    <col min="1477" max="1477" width="14.42578125" style="41" customWidth="1"/>
    <col min="1478" max="1478" width="14.5703125" style="41" customWidth="1"/>
    <col min="1479" max="1479" width="14.85546875" style="41" customWidth="1"/>
    <col min="1480" max="1480" width="15.28515625" style="41" customWidth="1"/>
    <col min="1481" max="1481" width="15" style="41" customWidth="1"/>
    <col min="1482" max="1482" width="15.140625" style="41" customWidth="1"/>
    <col min="1483" max="1731" width="11.42578125" style="41"/>
    <col min="1732" max="1732" width="47.5703125" style="41" customWidth="1"/>
    <col min="1733" max="1733" width="14.42578125" style="41" customWidth="1"/>
    <col min="1734" max="1734" width="14.5703125" style="41" customWidth="1"/>
    <col min="1735" max="1735" width="14.85546875" style="41" customWidth="1"/>
    <col min="1736" max="1736" width="15.28515625" style="41" customWidth="1"/>
    <col min="1737" max="1737" width="15" style="41" customWidth="1"/>
    <col min="1738" max="1738" width="15.140625" style="41" customWidth="1"/>
    <col min="1739" max="1987" width="11.42578125" style="41"/>
    <col min="1988" max="1988" width="47.5703125" style="41" customWidth="1"/>
    <col min="1989" max="1989" width="14.42578125" style="41" customWidth="1"/>
    <col min="1990" max="1990" width="14.5703125" style="41" customWidth="1"/>
    <col min="1991" max="1991" width="14.85546875" style="41" customWidth="1"/>
    <col min="1992" max="1992" width="15.28515625" style="41" customWidth="1"/>
    <col min="1993" max="1993" width="15" style="41" customWidth="1"/>
    <col min="1994" max="1994" width="15.140625" style="41" customWidth="1"/>
    <col min="1995" max="2243" width="11.42578125" style="41"/>
    <col min="2244" max="2244" width="47.5703125" style="41" customWidth="1"/>
    <col min="2245" max="2245" width="14.42578125" style="41" customWidth="1"/>
    <col min="2246" max="2246" width="14.5703125" style="41" customWidth="1"/>
    <col min="2247" max="2247" width="14.85546875" style="41" customWidth="1"/>
    <col min="2248" max="2248" width="15.28515625" style="41" customWidth="1"/>
    <col min="2249" max="2249" width="15" style="41" customWidth="1"/>
    <col min="2250" max="2250" width="15.140625" style="41" customWidth="1"/>
    <col min="2251" max="2499" width="11.42578125" style="41"/>
    <col min="2500" max="2500" width="47.5703125" style="41" customWidth="1"/>
    <col min="2501" max="2501" width="14.42578125" style="41" customWidth="1"/>
    <col min="2502" max="2502" width="14.5703125" style="41" customWidth="1"/>
    <col min="2503" max="2503" width="14.85546875" style="41" customWidth="1"/>
    <col min="2504" max="2504" width="15.28515625" style="41" customWidth="1"/>
    <col min="2505" max="2505" width="15" style="41" customWidth="1"/>
    <col min="2506" max="2506" width="15.140625" style="41" customWidth="1"/>
    <col min="2507" max="2755" width="11.42578125" style="41"/>
    <col min="2756" max="2756" width="47.5703125" style="41" customWidth="1"/>
    <col min="2757" max="2757" width="14.42578125" style="41" customWidth="1"/>
    <col min="2758" max="2758" width="14.5703125" style="41" customWidth="1"/>
    <col min="2759" max="2759" width="14.85546875" style="41" customWidth="1"/>
    <col min="2760" max="2760" width="15.28515625" style="41" customWidth="1"/>
    <col min="2761" max="2761" width="15" style="41" customWidth="1"/>
    <col min="2762" max="2762" width="15.140625" style="41" customWidth="1"/>
    <col min="2763" max="3011" width="11.42578125" style="41"/>
    <col min="3012" max="3012" width="47.5703125" style="41" customWidth="1"/>
    <col min="3013" max="3013" width="14.42578125" style="41" customWidth="1"/>
    <col min="3014" max="3014" width="14.5703125" style="41" customWidth="1"/>
    <col min="3015" max="3015" width="14.85546875" style="41" customWidth="1"/>
    <col min="3016" max="3016" width="15.28515625" style="41" customWidth="1"/>
    <col min="3017" max="3017" width="15" style="41" customWidth="1"/>
    <col min="3018" max="3018" width="15.140625" style="41" customWidth="1"/>
    <col min="3019" max="3267" width="11.42578125" style="41"/>
    <col min="3268" max="3268" width="47.5703125" style="41" customWidth="1"/>
    <col min="3269" max="3269" width="14.42578125" style="41" customWidth="1"/>
    <col min="3270" max="3270" width="14.5703125" style="41" customWidth="1"/>
    <col min="3271" max="3271" width="14.85546875" style="41" customWidth="1"/>
    <col min="3272" max="3272" width="15.28515625" style="41" customWidth="1"/>
    <col min="3273" max="3273" width="15" style="41" customWidth="1"/>
    <col min="3274" max="3274" width="15.140625" style="41" customWidth="1"/>
    <col min="3275" max="3523" width="11.42578125" style="41"/>
    <col min="3524" max="3524" width="47.5703125" style="41" customWidth="1"/>
    <col min="3525" max="3525" width="14.42578125" style="41" customWidth="1"/>
    <col min="3526" max="3526" width="14.5703125" style="41" customWidth="1"/>
    <col min="3527" max="3527" width="14.85546875" style="41" customWidth="1"/>
    <col min="3528" max="3528" width="15.28515625" style="41" customWidth="1"/>
    <col min="3529" max="3529" width="15" style="41" customWidth="1"/>
    <col min="3530" max="3530" width="15.140625" style="41" customWidth="1"/>
    <col min="3531" max="3779" width="11.42578125" style="41"/>
    <col min="3780" max="3780" width="47.5703125" style="41" customWidth="1"/>
    <col min="3781" max="3781" width="14.42578125" style="41" customWidth="1"/>
    <col min="3782" max="3782" width="14.5703125" style="41" customWidth="1"/>
    <col min="3783" max="3783" width="14.85546875" style="41" customWidth="1"/>
    <col min="3784" max="3784" width="15.28515625" style="41" customWidth="1"/>
    <col min="3785" max="3785" width="15" style="41" customWidth="1"/>
    <col min="3786" max="3786" width="15.140625" style="41" customWidth="1"/>
    <col min="3787" max="4035" width="11.42578125" style="41"/>
    <col min="4036" max="4036" width="47.5703125" style="41" customWidth="1"/>
    <col min="4037" max="4037" width="14.42578125" style="41" customWidth="1"/>
    <col min="4038" max="4038" width="14.5703125" style="41" customWidth="1"/>
    <col min="4039" max="4039" width="14.85546875" style="41" customWidth="1"/>
    <col min="4040" max="4040" width="15.28515625" style="41" customWidth="1"/>
    <col min="4041" max="4041" width="15" style="41" customWidth="1"/>
    <col min="4042" max="4042" width="15.140625" style="41" customWidth="1"/>
    <col min="4043" max="4291" width="11.42578125" style="41"/>
    <col min="4292" max="4292" width="47.5703125" style="41" customWidth="1"/>
    <col min="4293" max="4293" width="14.42578125" style="41" customWidth="1"/>
    <col min="4294" max="4294" width="14.5703125" style="41" customWidth="1"/>
    <col min="4295" max="4295" width="14.85546875" style="41" customWidth="1"/>
    <col min="4296" max="4296" width="15.28515625" style="41" customWidth="1"/>
    <col min="4297" max="4297" width="15" style="41" customWidth="1"/>
    <col min="4298" max="4298" width="15.140625" style="41" customWidth="1"/>
    <col min="4299" max="4547" width="11.42578125" style="41"/>
    <col min="4548" max="4548" width="47.5703125" style="41" customWidth="1"/>
    <col min="4549" max="4549" width="14.42578125" style="41" customWidth="1"/>
    <col min="4550" max="4550" width="14.5703125" style="41" customWidth="1"/>
    <col min="4551" max="4551" width="14.85546875" style="41" customWidth="1"/>
    <col min="4552" max="4552" width="15.28515625" style="41" customWidth="1"/>
    <col min="4553" max="4553" width="15" style="41" customWidth="1"/>
    <col min="4554" max="4554" width="15.140625" style="41" customWidth="1"/>
    <col min="4555" max="4803" width="11.42578125" style="41"/>
    <col min="4804" max="4804" width="47.5703125" style="41" customWidth="1"/>
    <col min="4805" max="4805" width="14.42578125" style="41" customWidth="1"/>
    <col min="4806" max="4806" width="14.5703125" style="41" customWidth="1"/>
    <col min="4807" max="4807" width="14.85546875" style="41" customWidth="1"/>
    <col min="4808" max="4808" width="15.28515625" style="41" customWidth="1"/>
    <col min="4809" max="4809" width="15" style="41" customWidth="1"/>
    <col min="4810" max="4810" width="15.140625" style="41" customWidth="1"/>
    <col min="4811" max="5059" width="11.42578125" style="41"/>
    <col min="5060" max="5060" width="47.5703125" style="41" customWidth="1"/>
    <col min="5061" max="5061" width="14.42578125" style="41" customWidth="1"/>
    <col min="5062" max="5062" width="14.5703125" style="41" customWidth="1"/>
    <col min="5063" max="5063" width="14.85546875" style="41" customWidth="1"/>
    <col min="5064" max="5064" width="15.28515625" style="41" customWidth="1"/>
    <col min="5065" max="5065" width="15" style="41" customWidth="1"/>
    <col min="5066" max="5066" width="15.140625" style="41" customWidth="1"/>
    <col min="5067" max="5315" width="11.42578125" style="41"/>
    <col min="5316" max="5316" width="47.5703125" style="41" customWidth="1"/>
    <col min="5317" max="5317" width="14.42578125" style="41" customWidth="1"/>
    <col min="5318" max="5318" width="14.5703125" style="41" customWidth="1"/>
    <col min="5319" max="5319" width="14.85546875" style="41" customWidth="1"/>
    <col min="5320" max="5320" width="15.28515625" style="41" customWidth="1"/>
    <col min="5321" max="5321" width="15" style="41" customWidth="1"/>
    <col min="5322" max="5322" width="15.140625" style="41" customWidth="1"/>
    <col min="5323" max="5571" width="11.42578125" style="41"/>
    <col min="5572" max="5572" width="47.5703125" style="41" customWidth="1"/>
    <col min="5573" max="5573" width="14.42578125" style="41" customWidth="1"/>
    <col min="5574" max="5574" width="14.5703125" style="41" customWidth="1"/>
    <col min="5575" max="5575" width="14.85546875" style="41" customWidth="1"/>
    <col min="5576" max="5576" width="15.28515625" style="41" customWidth="1"/>
    <col min="5577" max="5577" width="15" style="41" customWidth="1"/>
    <col min="5578" max="5578" width="15.140625" style="41" customWidth="1"/>
    <col min="5579" max="5827" width="11.42578125" style="41"/>
    <col min="5828" max="5828" width="47.5703125" style="41" customWidth="1"/>
    <col min="5829" max="5829" width="14.42578125" style="41" customWidth="1"/>
    <col min="5830" max="5830" width="14.5703125" style="41" customWidth="1"/>
    <col min="5831" max="5831" width="14.85546875" style="41" customWidth="1"/>
    <col min="5832" max="5832" width="15.28515625" style="41" customWidth="1"/>
    <col min="5833" max="5833" width="15" style="41" customWidth="1"/>
    <col min="5834" max="5834" width="15.140625" style="41" customWidth="1"/>
    <col min="5835" max="6083" width="11.42578125" style="41"/>
    <col min="6084" max="6084" width="47.5703125" style="41" customWidth="1"/>
    <col min="6085" max="6085" width="14.42578125" style="41" customWidth="1"/>
    <col min="6086" max="6086" width="14.5703125" style="41" customWidth="1"/>
    <col min="6087" max="6087" width="14.85546875" style="41" customWidth="1"/>
    <col min="6088" max="6088" width="15.28515625" style="41" customWidth="1"/>
    <col min="6089" max="6089" width="15" style="41" customWidth="1"/>
    <col min="6090" max="6090" width="15.140625" style="41" customWidth="1"/>
    <col min="6091" max="6339" width="11.42578125" style="41"/>
    <col min="6340" max="6340" width="47.5703125" style="41" customWidth="1"/>
    <col min="6341" max="6341" width="14.42578125" style="41" customWidth="1"/>
    <col min="6342" max="6342" width="14.5703125" style="41" customWidth="1"/>
    <col min="6343" max="6343" width="14.85546875" style="41" customWidth="1"/>
    <col min="6344" max="6344" width="15.28515625" style="41" customWidth="1"/>
    <col min="6345" max="6345" width="15" style="41" customWidth="1"/>
    <col min="6346" max="6346" width="15.140625" style="41" customWidth="1"/>
    <col min="6347" max="6595" width="11.42578125" style="41"/>
    <col min="6596" max="6596" width="47.5703125" style="41" customWidth="1"/>
    <col min="6597" max="6597" width="14.42578125" style="41" customWidth="1"/>
    <col min="6598" max="6598" width="14.5703125" style="41" customWidth="1"/>
    <col min="6599" max="6599" width="14.85546875" style="41" customWidth="1"/>
    <col min="6600" max="6600" width="15.28515625" style="41" customWidth="1"/>
    <col min="6601" max="6601" width="15" style="41" customWidth="1"/>
    <col min="6602" max="6602" width="15.140625" style="41" customWidth="1"/>
    <col min="6603" max="6851" width="11.42578125" style="41"/>
    <col min="6852" max="6852" width="47.5703125" style="41" customWidth="1"/>
    <col min="6853" max="6853" width="14.42578125" style="41" customWidth="1"/>
    <col min="6854" max="6854" width="14.5703125" style="41" customWidth="1"/>
    <col min="6855" max="6855" width="14.85546875" style="41" customWidth="1"/>
    <col min="6856" max="6856" width="15.28515625" style="41" customWidth="1"/>
    <col min="6857" max="6857" width="15" style="41" customWidth="1"/>
    <col min="6858" max="6858" width="15.140625" style="41" customWidth="1"/>
    <col min="6859" max="7107" width="11.42578125" style="41"/>
    <col min="7108" max="7108" width="47.5703125" style="41" customWidth="1"/>
    <col min="7109" max="7109" width="14.42578125" style="41" customWidth="1"/>
    <col min="7110" max="7110" width="14.5703125" style="41" customWidth="1"/>
    <col min="7111" max="7111" width="14.85546875" style="41" customWidth="1"/>
    <col min="7112" max="7112" width="15.28515625" style="41" customWidth="1"/>
    <col min="7113" max="7113" width="15" style="41" customWidth="1"/>
    <col min="7114" max="7114" width="15.140625" style="41" customWidth="1"/>
    <col min="7115" max="7363" width="11.42578125" style="41"/>
    <col min="7364" max="7364" width="47.5703125" style="41" customWidth="1"/>
    <col min="7365" max="7365" width="14.42578125" style="41" customWidth="1"/>
    <col min="7366" max="7366" width="14.5703125" style="41" customWidth="1"/>
    <col min="7367" max="7367" width="14.85546875" style="41" customWidth="1"/>
    <col min="7368" max="7368" width="15.28515625" style="41" customWidth="1"/>
    <col min="7369" max="7369" width="15" style="41" customWidth="1"/>
    <col min="7370" max="7370" width="15.140625" style="41" customWidth="1"/>
    <col min="7371" max="7619" width="11.42578125" style="41"/>
    <col min="7620" max="7620" width="47.5703125" style="41" customWidth="1"/>
    <col min="7621" max="7621" width="14.42578125" style="41" customWidth="1"/>
    <col min="7622" max="7622" width="14.5703125" style="41" customWidth="1"/>
    <col min="7623" max="7623" width="14.85546875" style="41" customWidth="1"/>
    <col min="7624" max="7624" width="15.28515625" style="41" customWidth="1"/>
    <col min="7625" max="7625" width="15" style="41" customWidth="1"/>
    <col min="7626" max="7626" width="15.140625" style="41" customWidth="1"/>
    <col min="7627" max="7875" width="11.42578125" style="41"/>
    <col min="7876" max="7876" width="47.5703125" style="41" customWidth="1"/>
    <col min="7877" max="7877" width="14.42578125" style="41" customWidth="1"/>
    <col min="7878" max="7878" width="14.5703125" style="41" customWidth="1"/>
    <col min="7879" max="7879" width="14.85546875" style="41" customWidth="1"/>
    <col min="7880" max="7880" width="15.28515625" style="41" customWidth="1"/>
    <col min="7881" max="7881" width="15" style="41" customWidth="1"/>
    <col min="7882" max="7882" width="15.140625" style="41" customWidth="1"/>
    <col min="7883" max="8131" width="11.42578125" style="41"/>
    <col min="8132" max="8132" width="47.5703125" style="41" customWidth="1"/>
    <col min="8133" max="8133" width="14.42578125" style="41" customWidth="1"/>
    <col min="8134" max="8134" width="14.5703125" style="41" customWidth="1"/>
    <col min="8135" max="8135" width="14.85546875" style="41" customWidth="1"/>
    <col min="8136" max="8136" width="15.28515625" style="41" customWidth="1"/>
    <col min="8137" max="8137" width="15" style="41" customWidth="1"/>
    <col min="8138" max="8138" width="15.140625" style="41" customWidth="1"/>
    <col min="8139" max="8387" width="11.42578125" style="41"/>
    <col min="8388" max="8388" width="47.5703125" style="41" customWidth="1"/>
    <col min="8389" max="8389" width="14.42578125" style="41" customWidth="1"/>
    <col min="8390" max="8390" width="14.5703125" style="41" customWidth="1"/>
    <col min="8391" max="8391" width="14.85546875" style="41" customWidth="1"/>
    <col min="8392" max="8392" width="15.28515625" style="41" customWidth="1"/>
    <col min="8393" max="8393" width="15" style="41" customWidth="1"/>
    <col min="8394" max="8394" width="15.140625" style="41" customWidth="1"/>
    <col min="8395" max="8643" width="11.42578125" style="41"/>
    <col min="8644" max="8644" width="47.5703125" style="41" customWidth="1"/>
    <col min="8645" max="8645" width="14.42578125" style="41" customWidth="1"/>
    <col min="8646" max="8646" width="14.5703125" style="41" customWidth="1"/>
    <col min="8647" max="8647" width="14.85546875" style="41" customWidth="1"/>
    <col min="8648" max="8648" width="15.28515625" style="41" customWidth="1"/>
    <col min="8649" max="8649" width="15" style="41" customWidth="1"/>
    <col min="8650" max="8650" width="15.140625" style="41" customWidth="1"/>
    <col min="8651" max="8899" width="11.42578125" style="41"/>
    <col min="8900" max="8900" width="47.5703125" style="41" customWidth="1"/>
    <col min="8901" max="8901" width="14.42578125" style="41" customWidth="1"/>
    <col min="8902" max="8902" width="14.5703125" style="41" customWidth="1"/>
    <col min="8903" max="8903" width="14.85546875" style="41" customWidth="1"/>
    <col min="8904" max="8904" width="15.28515625" style="41" customWidth="1"/>
    <col min="8905" max="8905" width="15" style="41" customWidth="1"/>
    <col min="8906" max="8906" width="15.140625" style="41" customWidth="1"/>
    <col min="8907" max="9155" width="11.42578125" style="41"/>
    <col min="9156" max="9156" width="47.5703125" style="41" customWidth="1"/>
    <col min="9157" max="9157" width="14.42578125" style="41" customWidth="1"/>
    <col min="9158" max="9158" width="14.5703125" style="41" customWidth="1"/>
    <col min="9159" max="9159" width="14.85546875" style="41" customWidth="1"/>
    <col min="9160" max="9160" width="15.28515625" style="41" customWidth="1"/>
    <col min="9161" max="9161" width="15" style="41" customWidth="1"/>
    <col min="9162" max="9162" width="15.140625" style="41" customWidth="1"/>
    <col min="9163" max="9411" width="11.42578125" style="41"/>
    <col min="9412" max="9412" width="47.5703125" style="41" customWidth="1"/>
    <col min="9413" max="9413" width="14.42578125" style="41" customWidth="1"/>
    <col min="9414" max="9414" width="14.5703125" style="41" customWidth="1"/>
    <col min="9415" max="9415" width="14.85546875" style="41" customWidth="1"/>
    <col min="9416" max="9416" width="15.28515625" style="41" customWidth="1"/>
    <col min="9417" max="9417" width="15" style="41" customWidth="1"/>
    <col min="9418" max="9418" width="15.140625" style="41" customWidth="1"/>
    <col min="9419" max="9667" width="11.42578125" style="41"/>
    <col min="9668" max="9668" width="47.5703125" style="41" customWidth="1"/>
    <col min="9669" max="9669" width="14.42578125" style="41" customWidth="1"/>
    <col min="9670" max="9670" width="14.5703125" style="41" customWidth="1"/>
    <col min="9671" max="9671" width="14.85546875" style="41" customWidth="1"/>
    <col min="9672" max="9672" width="15.28515625" style="41" customWidth="1"/>
    <col min="9673" max="9673" width="15" style="41" customWidth="1"/>
    <col min="9674" max="9674" width="15.140625" style="41" customWidth="1"/>
    <col min="9675" max="9923" width="11.42578125" style="41"/>
    <col min="9924" max="9924" width="47.5703125" style="41" customWidth="1"/>
    <col min="9925" max="9925" width="14.42578125" style="41" customWidth="1"/>
    <col min="9926" max="9926" width="14.5703125" style="41" customWidth="1"/>
    <col min="9927" max="9927" width="14.85546875" style="41" customWidth="1"/>
    <col min="9928" max="9928" width="15.28515625" style="41" customWidth="1"/>
    <col min="9929" max="9929" width="15" style="41" customWidth="1"/>
    <col min="9930" max="9930" width="15.140625" style="41" customWidth="1"/>
    <col min="9931" max="10179" width="11.42578125" style="41"/>
    <col min="10180" max="10180" width="47.5703125" style="41" customWidth="1"/>
    <col min="10181" max="10181" width="14.42578125" style="41" customWidth="1"/>
    <col min="10182" max="10182" width="14.5703125" style="41" customWidth="1"/>
    <col min="10183" max="10183" width="14.85546875" style="41" customWidth="1"/>
    <col min="10184" max="10184" width="15.28515625" style="41" customWidth="1"/>
    <col min="10185" max="10185" width="15" style="41" customWidth="1"/>
    <col min="10186" max="10186" width="15.140625" style="41" customWidth="1"/>
    <col min="10187" max="10435" width="11.42578125" style="41"/>
    <col min="10436" max="10436" width="47.5703125" style="41" customWidth="1"/>
    <col min="10437" max="10437" width="14.42578125" style="41" customWidth="1"/>
    <col min="10438" max="10438" width="14.5703125" style="41" customWidth="1"/>
    <col min="10439" max="10439" width="14.85546875" style="41" customWidth="1"/>
    <col min="10440" max="10440" width="15.28515625" style="41" customWidth="1"/>
    <col min="10441" max="10441" width="15" style="41" customWidth="1"/>
    <col min="10442" max="10442" width="15.140625" style="41" customWidth="1"/>
    <col min="10443" max="10691" width="11.42578125" style="41"/>
    <col min="10692" max="10692" width="47.5703125" style="41" customWidth="1"/>
    <col min="10693" max="10693" width="14.42578125" style="41" customWidth="1"/>
    <col min="10694" max="10694" width="14.5703125" style="41" customWidth="1"/>
    <col min="10695" max="10695" width="14.85546875" style="41" customWidth="1"/>
    <col min="10696" max="10696" width="15.28515625" style="41" customWidth="1"/>
    <col min="10697" max="10697" width="15" style="41" customWidth="1"/>
    <col min="10698" max="10698" width="15.140625" style="41" customWidth="1"/>
    <col min="10699" max="10947" width="11.42578125" style="41"/>
    <col min="10948" max="10948" width="47.5703125" style="41" customWidth="1"/>
    <col min="10949" max="10949" width="14.42578125" style="41" customWidth="1"/>
    <col min="10950" max="10950" width="14.5703125" style="41" customWidth="1"/>
    <col min="10951" max="10951" width="14.85546875" style="41" customWidth="1"/>
    <col min="10952" max="10952" width="15.28515625" style="41" customWidth="1"/>
    <col min="10953" max="10953" width="15" style="41" customWidth="1"/>
    <col min="10954" max="10954" width="15.140625" style="41" customWidth="1"/>
    <col min="10955" max="11203" width="11.42578125" style="41"/>
    <col min="11204" max="11204" width="47.5703125" style="41" customWidth="1"/>
    <col min="11205" max="11205" width="14.42578125" style="41" customWidth="1"/>
    <col min="11206" max="11206" width="14.5703125" style="41" customWidth="1"/>
    <col min="11207" max="11207" width="14.85546875" style="41" customWidth="1"/>
    <col min="11208" max="11208" width="15.28515625" style="41" customWidth="1"/>
    <col min="11209" max="11209" width="15" style="41" customWidth="1"/>
    <col min="11210" max="11210" width="15.140625" style="41" customWidth="1"/>
    <col min="11211" max="11459" width="11.42578125" style="41"/>
    <col min="11460" max="11460" width="47.5703125" style="41" customWidth="1"/>
    <col min="11461" max="11461" width="14.42578125" style="41" customWidth="1"/>
    <col min="11462" max="11462" width="14.5703125" style="41" customWidth="1"/>
    <col min="11463" max="11463" width="14.85546875" style="41" customWidth="1"/>
    <col min="11464" max="11464" width="15.28515625" style="41" customWidth="1"/>
    <col min="11465" max="11465" width="15" style="41" customWidth="1"/>
    <col min="11466" max="11466" width="15.140625" style="41" customWidth="1"/>
    <col min="11467" max="11715" width="11.42578125" style="41"/>
    <col min="11716" max="11716" width="47.5703125" style="41" customWidth="1"/>
    <col min="11717" max="11717" width="14.42578125" style="41" customWidth="1"/>
    <col min="11718" max="11718" width="14.5703125" style="41" customWidth="1"/>
    <col min="11719" max="11719" width="14.85546875" style="41" customWidth="1"/>
    <col min="11720" max="11720" width="15.28515625" style="41" customWidth="1"/>
    <col min="11721" max="11721" width="15" style="41" customWidth="1"/>
    <col min="11722" max="11722" width="15.140625" style="41" customWidth="1"/>
    <col min="11723" max="11971" width="11.42578125" style="41"/>
    <col min="11972" max="11972" width="47.5703125" style="41" customWidth="1"/>
    <col min="11973" max="11973" width="14.42578125" style="41" customWidth="1"/>
    <col min="11974" max="11974" width="14.5703125" style="41" customWidth="1"/>
    <col min="11975" max="11975" width="14.85546875" style="41" customWidth="1"/>
    <col min="11976" max="11976" width="15.28515625" style="41" customWidth="1"/>
    <col min="11977" max="11977" width="15" style="41" customWidth="1"/>
    <col min="11978" max="11978" width="15.140625" style="41" customWidth="1"/>
    <col min="11979" max="12227" width="11.42578125" style="41"/>
    <col min="12228" max="12228" width="47.5703125" style="41" customWidth="1"/>
    <col min="12229" max="12229" width="14.42578125" style="41" customWidth="1"/>
    <col min="12230" max="12230" width="14.5703125" style="41" customWidth="1"/>
    <col min="12231" max="12231" width="14.85546875" style="41" customWidth="1"/>
    <col min="12232" max="12232" width="15.28515625" style="41" customWidth="1"/>
    <col min="12233" max="12233" width="15" style="41" customWidth="1"/>
    <col min="12234" max="12234" width="15.140625" style="41" customWidth="1"/>
    <col min="12235" max="12483" width="11.42578125" style="41"/>
    <col min="12484" max="12484" width="47.5703125" style="41" customWidth="1"/>
    <col min="12485" max="12485" width="14.42578125" style="41" customWidth="1"/>
    <col min="12486" max="12486" width="14.5703125" style="41" customWidth="1"/>
    <col min="12487" max="12487" width="14.85546875" style="41" customWidth="1"/>
    <col min="12488" max="12488" width="15.28515625" style="41" customWidth="1"/>
    <col min="12489" max="12489" width="15" style="41" customWidth="1"/>
    <col min="12490" max="12490" width="15.140625" style="41" customWidth="1"/>
    <col min="12491" max="12739" width="11.42578125" style="41"/>
    <col min="12740" max="12740" width="47.5703125" style="41" customWidth="1"/>
    <col min="12741" max="12741" width="14.42578125" style="41" customWidth="1"/>
    <col min="12742" max="12742" width="14.5703125" style="41" customWidth="1"/>
    <col min="12743" max="12743" width="14.85546875" style="41" customWidth="1"/>
    <col min="12744" max="12744" width="15.28515625" style="41" customWidth="1"/>
    <col min="12745" max="12745" width="15" style="41" customWidth="1"/>
    <col min="12746" max="12746" width="15.140625" style="41" customWidth="1"/>
    <col min="12747" max="12995" width="11.42578125" style="41"/>
    <col min="12996" max="12996" width="47.5703125" style="41" customWidth="1"/>
    <col min="12997" max="12997" width="14.42578125" style="41" customWidth="1"/>
    <col min="12998" max="12998" width="14.5703125" style="41" customWidth="1"/>
    <col min="12999" max="12999" width="14.85546875" style="41" customWidth="1"/>
    <col min="13000" max="13000" width="15.28515625" style="41" customWidth="1"/>
    <col min="13001" max="13001" width="15" style="41" customWidth="1"/>
    <col min="13002" max="13002" width="15.140625" style="41" customWidth="1"/>
    <col min="13003" max="13251" width="11.42578125" style="41"/>
    <col min="13252" max="13252" width="47.5703125" style="41" customWidth="1"/>
    <col min="13253" max="13253" width="14.42578125" style="41" customWidth="1"/>
    <col min="13254" max="13254" width="14.5703125" style="41" customWidth="1"/>
    <col min="13255" max="13255" width="14.85546875" style="41" customWidth="1"/>
    <col min="13256" max="13256" width="15.28515625" style="41" customWidth="1"/>
    <col min="13257" max="13257" width="15" style="41" customWidth="1"/>
    <col min="13258" max="13258" width="15.140625" style="41" customWidth="1"/>
    <col min="13259" max="13507" width="11.42578125" style="41"/>
    <col min="13508" max="13508" width="47.5703125" style="41" customWidth="1"/>
    <col min="13509" max="13509" width="14.42578125" style="41" customWidth="1"/>
    <col min="13510" max="13510" width="14.5703125" style="41" customWidth="1"/>
    <col min="13511" max="13511" width="14.85546875" style="41" customWidth="1"/>
    <col min="13512" max="13512" width="15.28515625" style="41" customWidth="1"/>
    <col min="13513" max="13513" width="15" style="41" customWidth="1"/>
    <col min="13514" max="13514" width="15.140625" style="41" customWidth="1"/>
    <col min="13515" max="13763" width="11.42578125" style="41"/>
    <col min="13764" max="13764" width="47.5703125" style="41" customWidth="1"/>
    <col min="13765" max="13765" width="14.42578125" style="41" customWidth="1"/>
    <col min="13766" max="13766" width="14.5703125" style="41" customWidth="1"/>
    <col min="13767" max="13767" width="14.85546875" style="41" customWidth="1"/>
    <col min="13768" max="13768" width="15.28515625" style="41" customWidth="1"/>
    <col min="13769" max="13769" width="15" style="41" customWidth="1"/>
    <col min="13770" max="13770" width="15.140625" style="41" customWidth="1"/>
    <col min="13771" max="14019" width="11.42578125" style="41"/>
    <col min="14020" max="14020" width="47.5703125" style="41" customWidth="1"/>
    <col min="14021" max="14021" width="14.42578125" style="41" customWidth="1"/>
    <col min="14022" max="14022" width="14.5703125" style="41" customWidth="1"/>
    <col min="14023" max="14023" width="14.85546875" style="41" customWidth="1"/>
    <col min="14024" max="14024" width="15.28515625" style="41" customWidth="1"/>
    <col min="14025" max="14025" width="15" style="41" customWidth="1"/>
    <col min="14026" max="14026" width="15.140625" style="41" customWidth="1"/>
    <col min="14027" max="14275" width="11.42578125" style="41"/>
    <col min="14276" max="14276" width="47.5703125" style="41" customWidth="1"/>
    <col min="14277" max="14277" width="14.42578125" style="41" customWidth="1"/>
    <col min="14278" max="14278" width="14.5703125" style="41" customWidth="1"/>
    <col min="14279" max="14279" width="14.85546875" style="41" customWidth="1"/>
    <col min="14280" max="14280" width="15.28515625" style="41" customWidth="1"/>
    <col min="14281" max="14281" width="15" style="41" customWidth="1"/>
    <col min="14282" max="14282" width="15.140625" style="41" customWidth="1"/>
    <col min="14283" max="14531" width="11.42578125" style="41"/>
    <col min="14532" max="14532" width="47.5703125" style="41" customWidth="1"/>
    <col min="14533" max="14533" width="14.42578125" style="41" customWidth="1"/>
    <col min="14534" max="14534" width="14.5703125" style="41" customWidth="1"/>
    <col min="14535" max="14535" width="14.85546875" style="41" customWidth="1"/>
    <col min="14536" max="14536" width="15.28515625" style="41" customWidth="1"/>
    <col min="14537" max="14537" width="15" style="41" customWidth="1"/>
    <col min="14538" max="14538" width="15.140625" style="41" customWidth="1"/>
    <col min="14539" max="14787" width="11.42578125" style="41"/>
    <col min="14788" max="14788" width="47.5703125" style="41" customWidth="1"/>
    <col min="14789" max="14789" width="14.42578125" style="41" customWidth="1"/>
    <col min="14790" max="14790" width="14.5703125" style="41" customWidth="1"/>
    <col min="14791" max="14791" width="14.85546875" style="41" customWidth="1"/>
    <col min="14792" max="14792" width="15.28515625" style="41" customWidth="1"/>
    <col min="14793" max="14793" width="15" style="41" customWidth="1"/>
    <col min="14794" max="14794" width="15.140625" style="41" customWidth="1"/>
    <col min="14795" max="15043" width="11.42578125" style="41"/>
    <col min="15044" max="15044" width="47.5703125" style="41" customWidth="1"/>
    <col min="15045" max="15045" width="14.42578125" style="41" customWidth="1"/>
    <col min="15046" max="15046" width="14.5703125" style="41" customWidth="1"/>
    <col min="15047" max="15047" width="14.85546875" style="41" customWidth="1"/>
    <col min="15048" max="15048" width="15.28515625" style="41" customWidth="1"/>
    <col min="15049" max="15049" width="15" style="41" customWidth="1"/>
    <col min="15050" max="15050" width="15.140625" style="41" customWidth="1"/>
    <col min="15051" max="15299" width="11.42578125" style="41"/>
    <col min="15300" max="15300" width="47.5703125" style="41" customWidth="1"/>
    <col min="15301" max="15301" width="14.42578125" style="41" customWidth="1"/>
    <col min="15302" max="15302" width="14.5703125" style="41" customWidth="1"/>
    <col min="15303" max="15303" width="14.85546875" style="41" customWidth="1"/>
    <col min="15304" max="15304" width="15.28515625" style="41" customWidth="1"/>
    <col min="15305" max="15305" width="15" style="41" customWidth="1"/>
    <col min="15306" max="15306" width="15.140625" style="41" customWidth="1"/>
    <col min="15307" max="15555" width="11.42578125" style="41"/>
    <col min="15556" max="15556" width="47.5703125" style="41" customWidth="1"/>
    <col min="15557" max="15557" width="14.42578125" style="41" customWidth="1"/>
    <col min="15558" max="15558" width="14.5703125" style="41" customWidth="1"/>
    <col min="15559" max="15559" width="14.85546875" style="41" customWidth="1"/>
    <col min="15560" max="15560" width="15.28515625" style="41" customWidth="1"/>
    <col min="15561" max="15561" width="15" style="41" customWidth="1"/>
    <col min="15562" max="15562" width="15.140625" style="41" customWidth="1"/>
    <col min="15563" max="15811" width="11.42578125" style="41"/>
    <col min="15812" max="15812" width="47.5703125" style="41" customWidth="1"/>
    <col min="15813" max="15813" width="14.42578125" style="41" customWidth="1"/>
    <col min="15814" max="15814" width="14.5703125" style="41" customWidth="1"/>
    <col min="15815" max="15815" width="14.85546875" style="41" customWidth="1"/>
    <col min="15816" max="15816" width="15.28515625" style="41" customWidth="1"/>
    <col min="15817" max="15817" width="15" style="41" customWidth="1"/>
    <col min="15818" max="15818" width="15.140625" style="41" customWidth="1"/>
    <col min="15819" max="16067" width="11.42578125" style="41"/>
    <col min="16068" max="16068" width="47.5703125" style="41" customWidth="1"/>
    <col min="16069" max="16069" width="14.42578125" style="41" customWidth="1"/>
    <col min="16070" max="16070" width="14.5703125" style="41" customWidth="1"/>
    <col min="16071" max="16071" width="14.85546875" style="41" customWidth="1"/>
    <col min="16072" max="16072" width="15.28515625" style="41" customWidth="1"/>
    <col min="16073" max="16073" width="15" style="41" customWidth="1"/>
    <col min="16074" max="16074" width="15.140625" style="41" customWidth="1"/>
    <col min="16075" max="16384" width="11.42578125" style="41"/>
  </cols>
  <sheetData>
    <row r="1" spans="1:7" x14ac:dyDescent="0.25">
      <c r="A1" s="228" t="s">
        <v>451</v>
      </c>
      <c r="B1" s="228"/>
      <c r="C1" s="228"/>
      <c r="D1" s="228"/>
      <c r="E1" s="228"/>
      <c r="F1" s="228"/>
      <c r="G1" s="228"/>
    </row>
    <row r="2" spans="1:7" x14ac:dyDescent="0.25">
      <c r="A2" s="130" t="str">
        <f>'Formato 1'!A2</f>
        <v>CASA DE LA CULTURA DE CORONEO, GTO.</v>
      </c>
      <c r="B2" s="131"/>
      <c r="C2" s="131"/>
      <c r="D2" s="131"/>
      <c r="E2" s="131"/>
      <c r="F2" s="131"/>
      <c r="G2" s="132"/>
    </row>
    <row r="3" spans="1:7" x14ac:dyDescent="0.25">
      <c r="A3" s="116" t="s">
        <v>452</v>
      </c>
      <c r="B3" s="117"/>
      <c r="C3" s="117"/>
      <c r="D3" s="117"/>
      <c r="E3" s="117"/>
      <c r="F3" s="117"/>
      <c r="G3" s="118"/>
    </row>
    <row r="4" spans="1:7" x14ac:dyDescent="0.25">
      <c r="A4" s="119" t="s">
        <v>2</v>
      </c>
      <c r="B4" s="120"/>
      <c r="C4" s="120"/>
      <c r="D4" s="120"/>
      <c r="E4" s="120"/>
      <c r="F4" s="120"/>
      <c r="G4" s="121"/>
    </row>
    <row r="5" spans="1:7" ht="48.75" customHeight="1" x14ac:dyDescent="0.25">
      <c r="A5" s="171" t="s">
        <v>423</v>
      </c>
      <c r="B5" s="175">
        <v>2019</v>
      </c>
      <c r="C5" s="175">
        <v>2020</v>
      </c>
      <c r="D5" s="175">
        <v>2021</v>
      </c>
      <c r="E5" s="175">
        <v>2022</v>
      </c>
      <c r="F5" s="175">
        <v>2023</v>
      </c>
      <c r="G5" s="38" t="s">
        <v>547</v>
      </c>
    </row>
    <row r="6" spans="1:7" x14ac:dyDescent="0.25">
      <c r="A6" s="27" t="s">
        <v>535</v>
      </c>
      <c r="B6" s="39">
        <f>SUM(B7:B15)</f>
        <v>0</v>
      </c>
      <c r="C6" s="39">
        <f>SUM(C7:C15)</f>
        <v>0</v>
      </c>
      <c r="D6" s="39">
        <f>SUM(D7:D15)</f>
        <v>0</v>
      </c>
      <c r="E6" s="39">
        <f>SUM(E7:E15)</f>
        <v>0</v>
      </c>
      <c r="F6" s="39">
        <f>SUM(F7:F15)</f>
        <v>0</v>
      </c>
      <c r="G6" s="39">
        <f t="shared" ref="G6" si="0">SUM(G7:G15)</f>
        <v>2593191.2000000002</v>
      </c>
    </row>
    <row r="7" spans="1:7" x14ac:dyDescent="0.25">
      <c r="A7" s="60" t="s">
        <v>532</v>
      </c>
      <c r="B7" s="62">
        <v>0</v>
      </c>
      <c r="C7" s="62">
        <v>0</v>
      </c>
      <c r="D7" s="62">
        <v>0</v>
      </c>
      <c r="E7" s="62">
        <v>0</v>
      </c>
      <c r="F7" s="62">
        <v>0</v>
      </c>
      <c r="G7" s="62">
        <v>1788785.7200000002</v>
      </c>
    </row>
    <row r="8" spans="1:7" x14ac:dyDescent="0.25">
      <c r="A8" s="60" t="s">
        <v>533</v>
      </c>
      <c r="B8" s="62">
        <v>0</v>
      </c>
      <c r="C8" s="62">
        <v>0</v>
      </c>
      <c r="D8" s="62">
        <v>0</v>
      </c>
      <c r="E8" s="62">
        <v>0</v>
      </c>
      <c r="F8" s="62">
        <v>0</v>
      </c>
      <c r="G8" s="62">
        <v>300523.02</v>
      </c>
    </row>
    <row r="9" spans="1:7" x14ac:dyDescent="0.25">
      <c r="A9" s="60" t="s">
        <v>440</v>
      </c>
      <c r="B9" s="62">
        <v>0</v>
      </c>
      <c r="C9" s="62">
        <v>0</v>
      </c>
      <c r="D9" s="62">
        <v>0</v>
      </c>
      <c r="E9" s="62">
        <v>0</v>
      </c>
      <c r="F9" s="62">
        <v>0</v>
      </c>
      <c r="G9" s="62">
        <v>427003.41</v>
      </c>
    </row>
    <row r="10" spans="1:7" ht="30" customHeight="1" x14ac:dyDescent="0.25">
      <c r="A10" s="61" t="s">
        <v>441</v>
      </c>
      <c r="B10" s="62">
        <v>0</v>
      </c>
      <c r="C10" s="62">
        <v>0</v>
      </c>
      <c r="D10" s="62">
        <v>0</v>
      </c>
      <c r="E10" s="62">
        <v>0</v>
      </c>
      <c r="F10" s="62">
        <v>0</v>
      </c>
      <c r="G10" s="62">
        <v>0</v>
      </c>
    </row>
    <row r="11" spans="1:7" ht="30" customHeight="1" x14ac:dyDescent="0.25">
      <c r="A11" s="61" t="s">
        <v>534</v>
      </c>
      <c r="B11" s="62">
        <v>0</v>
      </c>
      <c r="C11" s="62">
        <v>0</v>
      </c>
      <c r="D11" s="62">
        <v>0</v>
      </c>
      <c r="E11" s="62">
        <v>0</v>
      </c>
      <c r="F11" s="62">
        <v>0</v>
      </c>
      <c r="G11" s="62">
        <v>23236</v>
      </c>
    </row>
    <row r="12" spans="1:7" x14ac:dyDescent="0.25">
      <c r="A12" s="60" t="s">
        <v>442</v>
      </c>
      <c r="B12" s="62">
        <v>0</v>
      </c>
      <c r="C12" s="62">
        <v>0</v>
      </c>
      <c r="D12" s="62">
        <v>0</v>
      </c>
      <c r="E12" s="62">
        <v>0</v>
      </c>
      <c r="F12" s="62">
        <v>0</v>
      </c>
      <c r="G12" s="62">
        <v>0</v>
      </c>
    </row>
    <row r="13" spans="1:7" ht="30" customHeight="1" x14ac:dyDescent="0.25">
      <c r="A13" s="61" t="s">
        <v>443</v>
      </c>
      <c r="B13" s="62">
        <v>0</v>
      </c>
      <c r="C13" s="62">
        <v>0</v>
      </c>
      <c r="D13" s="62">
        <v>0</v>
      </c>
      <c r="E13" s="62">
        <v>0</v>
      </c>
      <c r="F13" s="62">
        <v>0</v>
      </c>
      <c r="G13" s="62">
        <v>680</v>
      </c>
    </row>
    <row r="14" spans="1:7" x14ac:dyDescent="0.25">
      <c r="A14" s="60" t="s">
        <v>444</v>
      </c>
      <c r="B14" s="62">
        <v>0</v>
      </c>
      <c r="C14" s="62">
        <v>0</v>
      </c>
      <c r="D14" s="62">
        <v>0</v>
      </c>
      <c r="E14" s="62">
        <v>0</v>
      </c>
      <c r="F14" s="62">
        <v>0</v>
      </c>
      <c r="G14" s="62">
        <v>24080</v>
      </c>
    </row>
    <row r="15" spans="1:7" x14ac:dyDescent="0.25">
      <c r="A15" s="60" t="s">
        <v>445</v>
      </c>
      <c r="B15" s="62">
        <v>0</v>
      </c>
      <c r="C15" s="62">
        <v>0</v>
      </c>
      <c r="D15" s="62">
        <v>0</v>
      </c>
      <c r="E15" s="62">
        <v>0</v>
      </c>
      <c r="F15" s="62">
        <v>0</v>
      </c>
      <c r="G15" s="62">
        <v>28883.05</v>
      </c>
    </row>
    <row r="16" spans="1:7" x14ac:dyDescent="0.25">
      <c r="A16" s="47"/>
      <c r="B16" s="47"/>
      <c r="C16" s="47"/>
      <c r="D16" s="47"/>
      <c r="E16" s="47"/>
      <c r="F16" s="47"/>
      <c r="G16" s="47"/>
    </row>
    <row r="17" spans="1:7" x14ac:dyDescent="0.25">
      <c r="A17" s="3" t="s">
        <v>530</v>
      </c>
      <c r="B17" s="12">
        <f>SUM(B18:B26)</f>
        <v>0</v>
      </c>
      <c r="C17" s="12">
        <f t="shared" ref="C17:G17" si="1">SUM(C18:C26)</f>
        <v>0</v>
      </c>
      <c r="D17" s="12">
        <f t="shared" si="1"/>
        <v>0</v>
      </c>
      <c r="E17" s="12">
        <f t="shared" si="1"/>
        <v>0</v>
      </c>
      <c r="F17" s="12">
        <f t="shared" si="1"/>
        <v>0</v>
      </c>
      <c r="G17" s="12">
        <f t="shared" si="1"/>
        <v>0</v>
      </c>
    </row>
    <row r="18" spans="1:7" x14ac:dyDescent="0.25">
      <c r="A18" s="60" t="s">
        <v>532</v>
      </c>
      <c r="B18" s="62">
        <v>0</v>
      </c>
      <c r="C18" s="62">
        <v>0</v>
      </c>
      <c r="D18" s="62">
        <v>0</v>
      </c>
      <c r="E18" s="62">
        <v>0</v>
      </c>
      <c r="F18" s="62">
        <v>0</v>
      </c>
      <c r="G18" s="62">
        <v>0</v>
      </c>
    </row>
    <row r="19" spans="1:7" x14ac:dyDescent="0.25">
      <c r="A19" s="60" t="s">
        <v>533</v>
      </c>
      <c r="B19" s="62">
        <v>0</v>
      </c>
      <c r="C19" s="62">
        <v>0</v>
      </c>
      <c r="D19" s="62">
        <v>0</v>
      </c>
      <c r="E19" s="62">
        <v>0</v>
      </c>
      <c r="F19" s="62">
        <v>0</v>
      </c>
      <c r="G19" s="62">
        <v>0</v>
      </c>
    </row>
    <row r="20" spans="1:7" x14ac:dyDescent="0.25">
      <c r="A20" s="60" t="s">
        <v>440</v>
      </c>
      <c r="B20" s="62">
        <v>0</v>
      </c>
      <c r="C20" s="62">
        <v>0</v>
      </c>
      <c r="D20" s="62">
        <v>0</v>
      </c>
      <c r="E20" s="62">
        <v>0</v>
      </c>
      <c r="F20" s="62">
        <v>0</v>
      </c>
      <c r="G20" s="62">
        <v>0</v>
      </c>
    </row>
    <row r="21" spans="1:7" ht="30" customHeight="1" x14ac:dyDescent="0.25">
      <c r="A21" s="61" t="s">
        <v>441</v>
      </c>
      <c r="B21" s="62">
        <v>0</v>
      </c>
      <c r="C21" s="62">
        <v>0</v>
      </c>
      <c r="D21" s="62">
        <v>0</v>
      </c>
      <c r="E21" s="62">
        <v>0</v>
      </c>
      <c r="F21" s="62">
        <v>0</v>
      </c>
      <c r="G21" s="62">
        <v>0</v>
      </c>
    </row>
    <row r="22" spans="1:7" x14ac:dyDescent="0.25">
      <c r="A22" s="60" t="s">
        <v>534</v>
      </c>
      <c r="B22" s="62">
        <v>0</v>
      </c>
      <c r="C22" s="62">
        <v>0</v>
      </c>
      <c r="D22" s="62">
        <v>0</v>
      </c>
      <c r="E22" s="62">
        <v>0</v>
      </c>
      <c r="F22" s="62">
        <v>0</v>
      </c>
      <c r="G22" s="62">
        <v>0</v>
      </c>
    </row>
    <row r="23" spans="1:7" x14ac:dyDescent="0.25">
      <c r="A23" s="60" t="s">
        <v>442</v>
      </c>
      <c r="B23" s="62">
        <v>0</v>
      </c>
      <c r="C23" s="62">
        <v>0</v>
      </c>
      <c r="D23" s="62">
        <v>0</v>
      </c>
      <c r="E23" s="62">
        <v>0</v>
      </c>
      <c r="F23" s="62">
        <v>0</v>
      </c>
      <c r="G23" s="62">
        <v>0</v>
      </c>
    </row>
    <row r="24" spans="1:7" x14ac:dyDescent="0.25">
      <c r="A24" s="60" t="s">
        <v>443</v>
      </c>
      <c r="B24" s="62">
        <v>0</v>
      </c>
      <c r="C24" s="62">
        <v>0</v>
      </c>
      <c r="D24" s="62">
        <v>0</v>
      </c>
      <c r="E24" s="62">
        <v>0</v>
      </c>
      <c r="F24" s="62">
        <v>0</v>
      </c>
      <c r="G24" s="62">
        <v>0</v>
      </c>
    </row>
    <row r="25" spans="1:7" x14ac:dyDescent="0.25">
      <c r="A25" s="60" t="s">
        <v>446</v>
      </c>
      <c r="B25" s="62">
        <v>0</v>
      </c>
      <c r="C25" s="62">
        <v>0</v>
      </c>
      <c r="D25" s="62">
        <v>0</v>
      </c>
      <c r="E25" s="62">
        <v>0</v>
      </c>
      <c r="F25" s="62">
        <v>0</v>
      </c>
      <c r="G25" s="62">
        <v>0</v>
      </c>
    </row>
    <row r="26" spans="1:7" x14ac:dyDescent="0.25">
      <c r="A26" s="60" t="s">
        <v>445</v>
      </c>
      <c r="B26" s="62">
        <v>0</v>
      </c>
      <c r="C26" s="62">
        <v>0</v>
      </c>
      <c r="D26" s="62">
        <v>0</v>
      </c>
      <c r="E26" s="62">
        <v>0</v>
      </c>
      <c r="F26" s="62">
        <v>0</v>
      </c>
      <c r="G26" s="62">
        <v>0</v>
      </c>
    </row>
    <row r="27" spans="1:7" x14ac:dyDescent="0.25">
      <c r="A27" s="47"/>
      <c r="B27" s="47"/>
      <c r="C27" s="47"/>
      <c r="D27" s="47"/>
      <c r="E27" s="47"/>
      <c r="F27" s="47"/>
      <c r="G27" s="47"/>
    </row>
    <row r="28" spans="1:7" x14ac:dyDescent="0.25">
      <c r="A28" s="3" t="s">
        <v>536</v>
      </c>
      <c r="B28" s="40">
        <f>B6+B17</f>
        <v>0</v>
      </c>
      <c r="C28" s="40">
        <f t="shared" ref="C28:G28" si="2">C6+C17</f>
        <v>0</v>
      </c>
      <c r="D28" s="40">
        <f t="shared" si="2"/>
        <v>0</v>
      </c>
      <c r="E28" s="40">
        <f t="shared" si="2"/>
        <v>0</v>
      </c>
      <c r="F28" s="40">
        <f t="shared" si="2"/>
        <v>0</v>
      </c>
      <c r="G28" s="40">
        <f t="shared" si="2"/>
        <v>2593191.2000000002</v>
      </c>
    </row>
    <row r="29" spans="1:7" x14ac:dyDescent="0.25">
      <c r="A29" s="57"/>
      <c r="B29" s="57"/>
      <c r="C29" s="57"/>
      <c r="D29" s="57"/>
      <c r="E29" s="57"/>
      <c r="F29" s="57"/>
      <c r="G29" s="57"/>
    </row>
    <row r="30" spans="1:7" x14ac:dyDescent="0.25">
      <c r="A30" s="63"/>
    </row>
    <row r="31" spans="1:7" x14ac:dyDescent="0.25">
      <c r="A31" s="227" t="s">
        <v>453</v>
      </c>
      <c r="B31" s="227"/>
      <c r="C31" s="227"/>
      <c r="D31" s="227"/>
      <c r="E31" s="227"/>
      <c r="F31" s="227"/>
      <c r="G31" s="227"/>
    </row>
    <row r="32" spans="1:7" x14ac:dyDescent="0.25">
      <c r="A32" s="227" t="s">
        <v>454</v>
      </c>
      <c r="B32" s="227"/>
      <c r="C32" s="227"/>
      <c r="D32" s="227"/>
      <c r="E32" s="227"/>
      <c r="F32" s="227"/>
      <c r="G32" s="227"/>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dataValidations>
  <pageMargins left="0.70866141732283472" right="0" top="0.94488188976377963" bottom="0.74803149606299213" header="0.31496062992125984" footer="0.31496062992125984"/>
  <pageSetup scale="70" orientation="portrait" r:id="rId1"/>
  <ignoredErrors>
    <ignoredError sqref="B6:G6 B16:G17 B7:F7 B8:F8 B9:F9 B10:F10 B11:F11 B12:F12 B13:F13 B14:F14 B15:F15 B27:G29 B18:F18 B19:F19 B20:F20 B21:F21 B22:F22 B23:F23 B24:F24 B25:F25 B26:F2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topLeftCell="A64" zoomScale="71" zoomScaleNormal="65" workbookViewId="0">
      <selection activeCell="A64" sqref="A64"/>
    </sheetView>
  </sheetViews>
  <sheetFormatPr baseColWidth="10" defaultColWidth="65" defaultRowHeight="20.100000000000001" customHeight="1" x14ac:dyDescent="0.25"/>
  <cols>
    <col min="1" max="1" width="60.5703125" style="59" customWidth="1"/>
    <col min="2" max="2" width="23.5703125" style="59" customWidth="1"/>
    <col min="3" max="3" width="18.42578125" style="59" customWidth="1"/>
    <col min="4" max="4" width="17.42578125" style="59" customWidth="1"/>
    <col min="5" max="5" width="19.7109375" style="59" customWidth="1"/>
    <col min="6" max="6" width="23.140625" style="59" bestFit="1" customWidth="1"/>
    <col min="7" max="211" width="65" style="59"/>
    <col min="212" max="212" width="60.5703125" style="59" customWidth="1"/>
    <col min="213" max="213" width="23.5703125" style="59" customWidth="1"/>
    <col min="214" max="214" width="18.42578125" style="59" customWidth="1"/>
    <col min="215" max="215" width="17.42578125" style="59" customWidth="1"/>
    <col min="216" max="216" width="19.7109375" style="59" customWidth="1"/>
    <col min="217" max="217" width="19.140625" style="59" customWidth="1"/>
    <col min="218" max="218" width="37.28515625" style="59" bestFit="1" customWidth="1"/>
    <col min="219" max="467" width="65" style="59"/>
    <col min="468" max="468" width="60.5703125" style="59" customWidth="1"/>
    <col min="469" max="469" width="23.5703125" style="59" customWidth="1"/>
    <col min="470" max="470" width="18.42578125" style="59" customWidth="1"/>
    <col min="471" max="471" width="17.42578125" style="59" customWidth="1"/>
    <col min="472" max="472" width="19.7109375" style="59" customWidth="1"/>
    <col min="473" max="473" width="19.140625" style="59" customWidth="1"/>
    <col min="474" max="474" width="37.28515625" style="59" bestFit="1" customWidth="1"/>
    <col min="475" max="723" width="65" style="59"/>
    <col min="724" max="724" width="60.5703125" style="59" customWidth="1"/>
    <col min="725" max="725" width="23.5703125" style="59" customWidth="1"/>
    <col min="726" max="726" width="18.42578125" style="59" customWidth="1"/>
    <col min="727" max="727" width="17.42578125" style="59" customWidth="1"/>
    <col min="728" max="728" width="19.7109375" style="59" customWidth="1"/>
    <col min="729" max="729" width="19.140625" style="59" customWidth="1"/>
    <col min="730" max="730" width="37.28515625" style="59" bestFit="1" customWidth="1"/>
    <col min="731" max="979" width="65" style="59"/>
    <col min="980" max="980" width="60.5703125" style="59" customWidth="1"/>
    <col min="981" max="981" width="23.5703125" style="59" customWidth="1"/>
    <col min="982" max="982" width="18.42578125" style="59" customWidth="1"/>
    <col min="983" max="983" width="17.42578125" style="59" customWidth="1"/>
    <col min="984" max="984" width="19.7109375" style="59" customWidth="1"/>
    <col min="985" max="985" width="19.140625" style="59" customWidth="1"/>
    <col min="986" max="986" width="37.28515625" style="59" bestFit="1" customWidth="1"/>
    <col min="987" max="1235" width="65" style="59"/>
    <col min="1236" max="1236" width="60.5703125" style="59" customWidth="1"/>
    <col min="1237" max="1237" width="23.5703125" style="59" customWidth="1"/>
    <col min="1238" max="1238" width="18.42578125" style="59" customWidth="1"/>
    <col min="1239" max="1239" width="17.42578125" style="59" customWidth="1"/>
    <col min="1240" max="1240" width="19.7109375" style="59" customWidth="1"/>
    <col min="1241" max="1241" width="19.140625" style="59" customWidth="1"/>
    <col min="1242" max="1242" width="37.28515625" style="59" bestFit="1" customWidth="1"/>
    <col min="1243" max="1491" width="65" style="59"/>
    <col min="1492" max="1492" width="60.5703125" style="59" customWidth="1"/>
    <col min="1493" max="1493" width="23.5703125" style="59" customWidth="1"/>
    <col min="1494" max="1494" width="18.42578125" style="59" customWidth="1"/>
    <col min="1495" max="1495" width="17.42578125" style="59" customWidth="1"/>
    <col min="1496" max="1496" width="19.7109375" style="59" customWidth="1"/>
    <col min="1497" max="1497" width="19.140625" style="59" customWidth="1"/>
    <col min="1498" max="1498" width="37.28515625" style="59" bestFit="1" customWidth="1"/>
    <col min="1499" max="1747" width="65" style="59"/>
    <col min="1748" max="1748" width="60.5703125" style="59" customWidth="1"/>
    <col min="1749" max="1749" width="23.5703125" style="59" customWidth="1"/>
    <col min="1750" max="1750" width="18.42578125" style="59" customWidth="1"/>
    <col min="1751" max="1751" width="17.42578125" style="59" customWidth="1"/>
    <col min="1752" max="1752" width="19.7109375" style="59" customWidth="1"/>
    <col min="1753" max="1753" width="19.140625" style="59" customWidth="1"/>
    <col min="1754" max="1754" width="37.28515625" style="59" bestFit="1" customWidth="1"/>
    <col min="1755" max="2003" width="65" style="59"/>
    <col min="2004" max="2004" width="60.5703125" style="59" customWidth="1"/>
    <col min="2005" max="2005" width="23.5703125" style="59" customWidth="1"/>
    <col min="2006" max="2006" width="18.42578125" style="59" customWidth="1"/>
    <col min="2007" max="2007" width="17.42578125" style="59" customWidth="1"/>
    <col min="2008" max="2008" width="19.7109375" style="59" customWidth="1"/>
    <col min="2009" max="2009" width="19.140625" style="59" customWidth="1"/>
    <col min="2010" max="2010" width="37.28515625" style="59" bestFit="1" customWidth="1"/>
    <col min="2011" max="2259" width="65" style="59"/>
    <col min="2260" max="2260" width="60.5703125" style="59" customWidth="1"/>
    <col min="2261" max="2261" width="23.5703125" style="59" customWidth="1"/>
    <col min="2262" max="2262" width="18.42578125" style="59" customWidth="1"/>
    <col min="2263" max="2263" width="17.42578125" style="59" customWidth="1"/>
    <col min="2264" max="2264" width="19.7109375" style="59" customWidth="1"/>
    <col min="2265" max="2265" width="19.140625" style="59" customWidth="1"/>
    <col min="2266" max="2266" width="37.28515625" style="59" bestFit="1" customWidth="1"/>
    <col min="2267" max="2515" width="65" style="59"/>
    <col min="2516" max="2516" width="60.5703125" style="59" customWidth="1"/>
    <col min="2517" max="2517" width="23.5703125" style="59" customWidth="1"/>
    <col min="2518" max="2518" width="18.42578125" style="59" customWidth="1"/>
    <col min="2519" max="2519" width="17.42578125" style="59" customWidth="1"/>
    <col min="2520" max="2520" width="19.7109375" style="59" customWidth="1"/>
    <col min="2521" max="2521" width="19.140625" style="59" customWidth="1"/>
    <col min="2522" max="2522" width="37.28515625" style="59" bestFit="1" customWidth="1"/>
    <col min="2523" max="2771" width="65" style="59"/>
    <col min="2772" max="2772" width="60.5703125" style="59" customWidth="1"/>
    <col min="2773" max="2773" width="23.5703125" style="59" customWidth="1"/>
    <col min="2774" max="2774" width="18.42578125" style="59" customWidth="1"/>
    <col min="2775" max="2775" width="17.42578125" style="59" customWidth="1"/>
    <col min="2776" max="2776" width="19.7109375" style="59" customWidth="1"/>
    <col min="2777" max="2777" width="19.140625" style="59" customWidth="1"/>
    <col min="2778" max="2778" width="37.28515625" style="59" bestFit="1" customWidth="1"/>
    <col min="2779" max="3027" width="65" style="59"/>
    <col min="3028" max="3028" width="60.5703125" style="59" customWidth="1"/>
    <col min="3029" max="3029" width="23.5703125" style="59" customWidth="1"/>
    <col min="3030" max="3030" width="18.42578125" style="59" customWidth="1"/>
    <col min="3031" max="3031" width="17.42578125" style="59" customWidth="1"/>
    <col min="3032" max="3032" width="19.7109375" style="59" customWidth="1"/>
    <col min="3033" max="3033" width="19.140625" style="59" customWidth="1"/>
    <col min="3034" max="3034" width="37.28515625" style="59" bestFit="1" customWidth="1"/>
    <col min="3035" max="3283" width="65" style="59"/>
    <col min="3284" max="3284" width="60.5703125" style="59" customWidth="1"/>
    <col min="3285" max="3285" width="23.5703125" style="59" customWidth="1"/>
    <col min="3286" max="3286" width="18.42578125" style="59" customWidth="1"/>
    <col min="3287" max="3287" width="17.42578125" style="59" customWidth="1"/>
    <col min="3288" max="3288" width="19.7109375" style="59" customWidth="1"/>
    <col min="3289" max="3289" width="19.140625" style="59" customWidth="1"/>
    <col min="3290" max="3290" width="37.28515625" style="59" bestFit="1" customWidth="1"/>
    <col min="3291" max="3539" width="65" style="59"/>
    <col min="3540" max="3540" width="60.5703125" style="59" customWidth="1"/>
    <col min="3541" max="3541" width="23.5703125" style="59" customWidth="1"/>
    <col min="3542" max="3542" width="18.42578125" style="59" customWidth="1"/>
    <col min="3543" max="3543" width="17.42578125" style="59" customWidth="1"/>
    <col min="3544" max="3544" width="19.7109375" style="59" customWidth="1"/>
    <col min="3545" max="3545" width="19.140625" style="59" customWidth="1"/>
    <col min="3546" max="3546" width="37.28515625" style="59" bestFit="1" customWidth="1"/>
    <col min="3547" max="3795" width="65" style="59"/>
    <col min="3796" max="3796" width="60.5703125" style="59" customWidth="1"/>
    <col min="3797" max="3797" width="23.5703125" style="59" customWidth="1"/>
    <col min="3798" max="3798" width="18.42578125" style="59" customWidth="1"/>
    <col min="3799" max="3799" width="17.42578125" style="59" customWidth="1"/>
    <col min="3800" max="3800" width="19.7109375" style="59" customWidth="1"/>
    <col min="3801" max="3801" width="19.140625" style="59" customWidth="1"/>
    <col min="3802" max="3802" width="37.28515625" style="59" bestFit="1" customWidth="1"/>
    <col min="3803" max="4051" width="65" style="59"/>
    <col min="4052" max="4052" width="60.5703125" style="59" customWidth="1"/>
    <col min="4053" max="4053" width="23.5703125" style="59" customWidth="1"/>
    <col min="4054" max="4054" width="18.42578125" style="59" customWidth="1"/>
    <col min="4055" max="4055" width="17.42578125" style="59" customWidth="1"/>
    <col min="4056" max="4056" width="19.7109375" style="59" customWidth="1"/>
    <col min="4057" max="4057" width="19.140625" style="59" customWidth="1"/>
    <col min="4058" max="4058" width="37.28515625" style="59" bestFit="1" customWidth="1"/>
    <col min="4059" max="4307" width="65" style="59"/>
    <col min="4308" max="4308" width="60.5703125" style="59" customWidth="1"/>
    <col min="4309" max="4309" width="23.5703125" style="59" customWidth="1"/>
    <col min="4310" max="4310" width="18.42578125" style="59" customWidth="1"/>
    <col min="4311" max="4311" width="17.42578125" style="59" customWidth="1"/>
    <col min="4312" max="4312" width="19.7109375" style="59" customWidth="1"/>
    <col min="4313" max="4313" width="19.140625" style="59" customWidth="1"/>
    <col min="4314" max="4314" width="37.28515625" style="59" bestFit="1" customWidth="1"/>
    <col min="4315" max="4563" width="65" style="59"/>
    <col min="4564" max="4564" width="60.5703125" style="59" customWidth="1"/>
    <col min="4565" max="4565" width="23.5703125" style="59" customWidth="1"/>
    <col min="4566" max="4566" width="18.42578125" style="59" customWidth="1"/>
    <col min="4567" max="4567" width="17.42578125" style="59" customWidth="1"/>
    <col min="4568" max="4568" width="19.7109375" style="59" customWidth="1"/>
    <col min="4569" max="4569" width="19.140625" style="59" customWidth="1"/>
    <col min="4570" max="4570" width="37.28515625" style="59" bestFit="1" customWidth="1"/>
    <col min="4571" max="4819" width="65" style="59"/>
    <col min="4820" max="4820" width="60.5703125" style="59" customWidth="1"/>
    <col min="4821" max="4821" width="23.5703125" style="59" customWidth="1"/>
    <col min="4822" max="4822" width="18.42578125" style="59" customWidth="1"/>
    <col min="4823" max="4823" width="17.42578125" style="59" customWidth="1"/>
    <col min="4824" max="4824" width="19.7109375" style="59" customWidth="1"/>
    <col min="4825" max="4825" width="19.140625" style="59" customWidth="1"/>
    <col min="4826" max="4826" width="37.28515625" style="59" bestFit="1" customWidth="1"/>
    <col min="4827" max="5075" width="65" style="59"/>
    <col min="5076" max="5076" width="60.5703125" style="59" customWidth="1"/>
    <col min="5077" max="5077" width="23.5703125" style="59" customWidth="1"/>
    <col min="5078" max="5078" width="18.42578125" style="59" customWidth="1"/>
    <col min="5079" max="5079" width="17.42578125" style="59" customWidth="1"/>
    <col min="5080" max="5080" width="19.7109375" style="59" customWidth="1"/>
    <col min="5081" max="5081" width="19.140625" style="59" customWidth="1"/>
    <col min="5082" max="5082" width="37.28515625" style="59" bestFit="1" customWidth="1"/>
    <col min="5083" max="5331" width="65" style="59"/>
    <col min="5332" max="5332" width="60.5703125" style="59" customWidth="1"/>
    <col min="5333" max="5333" width="23.5703125" style="59" customWidth="1"/>
    <col min="5334" max="5334" width="18.42578125" style="59" customWidth="1"/>
    <col min="5335" max="5335" width="17.42578125" style="59" customWidth="1"/>
    <col min="5336" max="5336" width="19.7109375" style="59" customWidth="1"/>
    <col min="5337" max="5337" width="19.140625" style="59" customWidth="1"/>
    <col min="5338" max="5338" width="37.28515625" style="59" bestFit="1" customWidth="1"/>
    <col min="5339" max="5587" width="65" style="59"/>
    <col min="5588" max="5588" width="60.5703125" style="59" customWidth="1"/>
    <col min="5589" max="5589" width="23.5703125" style="59" customWidth="1"/>
    <col min="5590" max="5590" width="18.42578125" style="59" customWidth="1"/>
    <col min="5591" max="5591" width="17.42578125" style="59" customWidth="1"/>
    <col min="5592" max="5592" width="19.7109375" style="59" customWidth="1"/>
    <col min="5593" max="5593" width="19.140625" style="59" customWidth="1"/>
    <col min="5594" max="5594" width="37.28515625" style="59" bestFit="1" customWidth="1"/>
    <col min="5595" max="5843" width="65" style="59"/>
    <col min="5844" max="5844" width="60.5703125" style="59" customWidth="1"/>
    <col min="5845" max="5845" width="23.5703125" style="59" customWidth="1"/>
    <col min="5846" max="5846" width="18.42578125" style="59" customWidth="1"/>
    <col min="5847" max="5847" width="17.42578125" style="59" customWidth="1"/>
    <col min="5848" max="5848" width="19.7109375" style="59" customWidth="1"/>
    <col min="5849" max="5849" width="19.140625" style="59" customWidth="1"/>
    <col min="5850" max="5850" width="37.28515625" style="59" bestFit="1" customWidth="1"/>
    <col min="5851" max="6099" width="65" style="59"/>
    <col min="6100" max="6100" width="60.5703125" style="59" customWidth="1"/>
    <col min="6101" max="6101" width="23.5703125" style="59" customWidth="1"/>
    <col min="6102" max="6102" width="18.42578125" style="59" customWidth="1"/>
    <col min="6103" max="6103" width="17.42578125" style="59" customWidth="1"/>
    <col min="6104" max="6104" width="19.7109375" style="59" customWidth="1"/>
    <col min="6105" max="6105" width="19.140625" style="59" customWidth="1"/>
    <col min="6106" max="6106" width="37.28515625" style="59" bestFit="1" customWidth="1"/>
    <col min="6107" max="6355" width="65" style="59"/>
    <col min="6356" max="6356" width="60.5703125" style="59" customWidth="1"/>
    <col min="6357" max="6357" width="23.5703125" style="59" customWidth="1"/>
    <col min="6358" max="6358" width="18.42578125" style="59" customWidth="1"/>
    <col min="6359" max="6359" width="17.42578125" style="59" customWidth="1"/>
    <col min="6360" max="6360" width="19.7109375" style="59" customWidth="1"/>
    <col min="6361" max="6361" width="19.140625" style="59" customWidth="1"/>
    <col min="6362" max="6362" width="37.28515625" style="59" bestFit="1" customWidth="1"/>
    <col min="6363" max="6611" width="65" style="59"/>
    <col min="6612" max="6612" width="60.5703125" style="59" customWidth="1"/>
    <col min="6613" max="6613" width="23.5703125" style="59" customWidth="1"/>
    <col min="6614" max="6614" width="18.42578125" style="59" customWidth="1"/>
    <col min="6615" max="6615" width="17.42578125" style="59" customWidth="1"/>
    <col min="6616" max="6616" width="19.7109375" style="59" customWidth="1"/>
    <col min="6617" max="6617" width="19.140625" style="59" customWidth="1"/>
    <col min="6618" max="6618" width="37.28515625" style="59" bestFit="1" customWidth="1"/>
    <col min="6619" max="6867" width="65" style="59"/>
    <col min="6868" max="6868" width="60.5703125" style="59" customWidth="1"/>
    <col min="6869" max="6869" width="23.5703125" style="59" customWidth="1"/>
    <col min="6870" max="6870" width="18.42578125" style="59" customWidth="1"/>
    <col min="6871" max="6871" width="17.42578125" style="59" customWidth="1"/>
    <col min="6872" max="6872" width="19.7109375" style="59" customWidth="1"/>
    <col min="6873" max="6873" width="19.140625" style="59" customWidth="1"/>
    <col min="6874" max="6874" width="37.28515625" style="59" bestFit="1" customWidth="1"/>
    <col min="6875" max="7123" width="65" style="59"/>
    <col min="7124" max="7124" width="60.5703125" style="59" customWidth="1"/>
    <col min="7125" max="7125" width="23.5703125" style="59" customWidth="1"/>
    <col min="7126" max="7126" width="18.42578125" style="59" customWidth="1"/>
    <col min="7127" max="7127" width="17.42578125" style="59" customWidth="1"/>
    <col min="7128" max="7128" width="19.7109375" style="59" customWidth="1"/>
    <col min="7129" max="7129" width="19.140625" style="59" customWidth="1"/>
    <col min="7130" max="7130" width="37.28515625" style="59" bestFit="1" customWidth="1"/>
    <col min="7131" max="7379" width="65" style="59"/>
    <col min="7380" max="7380" width="60.5703125" style="59" customWidth="1"/>
    <col min="7381" max="7381" width="23.5703125" style="59" customWidth="1"/>
    <col min="7382" max="7382" width="18.42578125" style="59" customWidth="1"/>
    <col min="7383" max="7383" width="17.42578125" style="59" customWidth="1"/>
    <col min="7384" max="7384" width="19.7109375" style="59" customWidth="1"/>
    <col min="7385" max="7385" width="19.140625" style="59" customWidth="1"/>
    <col min="7386" max="7386" width="37.28515625" style="59" bestFit="1" customWidth="1"/>
    <col min="7387" max="7635" width="65" style="59"/>
    <col min="7636" max="7636" width="60.5703125" style="59" customWidth="1"/>
    <col min="7637" max="7637" width="23.5703125" style="59" customWidth="1"/>
    <col min="7638" max="7638" width="18.42578125" style="59" customWidth="1"/>
    <col min="7639" max="7639" width="17.42578125" style="59" customWidth="1"/>
    <col min="7640" max="7640" width="19.7109375" style="59" customWidth="1"/>
    <col min="7641" max="7641" width="19.140625" style="59" customWidth="1"/>
    <col min="7642" max="7642" width="37.28515625" style="59" bestFit="1" customWidth="1"/>
    <col min="7643" max="7891" width="65" style="59"/>
    <col min="7892" max="7892" width="60.5703125" style="59" customWidth="1"/>
    <col min="7893" max="7893" width="23.5703125" style="59" customWidth="1"/>
    <col min="7894" max="7894" width="18.42578125" style="59" customWidth="1"/>
    <col min="7895" max="7895" width="17.42578125" style="59" customWidth="1"/>
    <col min="7896" max="7896" width="19.7109375" style="59" customWidth="1"/>
    <col min="7897" max="7897" width="19.140625" style="59" customWidth="1"/>
    <col min="7898" max="7898" width="37.28515625" style="59" bestFit="1" customWidth="1"/>
    <col min="7899" max="8147" width="65" style="59"/>
    <col min="8148" max="8148" width="60.5703125" style="59" customWidth="1"/>
    <col min="8149" max="8149" width="23.5703125" style="59" customWidth="1"/>
    <col min="8150" max="8150" width="18.42578125" style="59" customWidth="1"/>
    <col min="8151" max="8151" width="17.42578125" style="59" customWidth="1"/>
    <col min="8152" max="8152" width="19.7109375" style="59" customWidth="1"/>
    <col min="8153" max="8153" width="19.140625" style="59" customWidth="1"/>
    <col min="8154" max="8154" width="37.28515625" style="59" bestFit="1" customWidth="1"/>
    <col min="8155" max="8403" width="65" style="59"/>
    <col min="8404" max="8404" width="60.5703125" style="59" customWidth="1"/>
    <col min="8405" max="8405" width="23.5703125" style="59" customWidth="1"/>
    <col min="8406" max="8406" width="18.42578125" style="59" customWidth="1"/>
    <col min="8407" max="8407" width="17.42578125" style="59" customWidth="1"/>
    <col min="8408" max="8408" width="19.7109375" style="59" customWidth="1"/>
    <col min="8409" max="8409" width="19.140625" style="59" customWidth="1"/>
    <col min="8410" max="8410" width="37.28515625" style="59" bestFit="1" customWidth="1"/>
    <col min="8411" max="8659" width="65" style="59"/>
    <col min="8660" max="8660" width="60.5703125" style="59" customWidth="1"/>
    <col min="8661" max="8661" width="23.5703125" style="59" customWidth="1"/>
    <col min="8662" max="8662" width="18.42578125" style="59" customWidth="1"/>
    <col min="8663" max="8663" width="17.42578125" style="59" customWidth="1"/>
    <col min="8664" max="8664" width="19.7109375" style="59" customWidth="1"/>
    <col min="8665" max="8665" width="19.140625" style="59" customWidth="1"/>
    <col min="8666" max="8666" width="37.28515625" style="59" bestFit="1" customWidth="1"/>
    <col min="8667" max="8915" width="65" style="59"/>
    <col min="8916" max="8916" width="60.5703125" style="59" customWidth="1"/>
    <col min="8917" max="8917" width="23.5703125" style="59" customWidth="1"/>
    <col min="8918" max="8918" width="18.42578125" style="59" customWidth="1"/>
    <col min="8919" max="8919" width="17.42578125" style="59" customWidth="1"/>
    <col min="8920" max="8920" width="19.7109375" style="59" customWidth="1"/>
    <col min="8921" max="8921" width="19.140625" style="59" customWidth="1"/>
    <col min="8922" max="8922" width="37.28515625" style="59" bestFit="1" customWidth="1"/>
    <col min="8923" max="9171" width="65" style="59"/>
    <col min="9172" max="9172" width="60.5703125" style="59" customWidth="1"/>
    <col min="9173" max="9173" width="23.5703125" style="59" customWidth="1"/>
    <col min="9174" max="9174" width="18.42578125" style="59" customWidth="1"/>
    <col min="9175" max="9175" width="17.42578125" style="59" customWidth="1"/>
    <col min="9176" max="9176" width="19.7109375" style="59" customWidth="1"/>
    <col min="9177" max="9177" width="19.140625" style="59" customWidth="1"/>
    <col min="9178" max="9178" width="37.28515625" style="59" bestFit="1" customWidth="1"/>
    <col min="9179" max="9427" width="65" style="59"/>
    <col min="9428" max="9428" width="60.5703125" style="59" customWidth="1"/>
    <col min="9429" max="9429" width="23.5703125" style="59" customWidth="1"/>
    <col min="9430" max="9430" width="18.42578125" style="59" customWidth="1"/>
    <col min="9431" max="9431" width="17.42578125" style="59" customWidth="1"/>
    <col min="9432" max="9432" width="19.7109375" style="59" customWidth="1"/>
    <col min="9433" max="9433" width="19.140625" style="59" customWidth="1"/>
    <col min="9434" max="9434" width="37.28515625" style="59" bestFit="1" customWidth="1"/>
    <col min="9435" max="9683" width="65" style="59"/>
    <col min="9684" max="9684" width="60.5703125" style="59" customWidth="1"/>
    <col min="9685" max="9685" width="23.5703125" style="59" customWidth="1"/>
    <col min="9686" max="9686" width="18.42578125" style="59" customWidth="1"/>
    <col min="9687" max="9687" width="17.42578125" style="59" customWidth="1"/>
    <col min="9688" max="9688" width="19.7109375" style="59" customWidth="1"/>
    <col min="9689" max="9689" width="19.140625" style="59" customWidth="1"/>
    <col min="9690" max="9690" width="37.28515625" style="59" bestFit="1" customWidth="1"/>
    <col min="9691" max="9939" width="65" style="59"/>
    <col min="9940" max="9940" width="60.5703125" style="59" customWidth="1"/>
    <col min="9941" max="9941" width="23.5703125" style="59" customWidth="1"/>
    <col min="9942" max="9942" width="18.42578125" style="59" customWidth="1"/>
    <col min="9943" max="9943" width="17.42578125" style="59" customWidth="1"/>
    <col min="9944" max="9944" width="19.7109375" style="59" customWidth="1"/>
    <col min="9945" max="9945" width="19.140625" style="59" customWidth="1"/>
    <col min="9946" max="9946" width="37.28515625" style="59" bestFit="1" customWidth="1"/>
    <col min="9947" max="10195" width="65" style="59"/>
    <col min="10196" max="10196" width="60.5703125" style="59" customWidth="1"/>
    <col min="10197" max="10197" width="23.5703125" style="59" customWidth="1"/>
    <col min="10198" max="10198" width="18.42578125" style="59" customWidth="1"/>
    <col min="10199" max="10199" width="17.42578125" style="59" customWidth="1"/>
    <col min="10200" max="10200" width="19.7109375" style="59" customWidth="1"/>
    <col min="10201" max="10201" width="19.140625" style="59" customWidth="1"/>
    <col min="10202" max="10202" width="37.28515625" style="59" bestFit="1" customWidth="1"/>
    <col min="10203" max="10451" width="65" style="59"/>
    <col min="10452" max="10452" width="60.5703125" style="59" customWidth="1"/>
    <col min="10453" max="10453" width="23.5703125" style="59" customWidth="1"/>
    <col min="10454" max="10454" width="18.42578125" style="59" customWidth="1"/>
    <col min="10455" max="10455" width="17.42578125" style="59" customWidth="1"/>
    <col min="10456" max="10456" width="19.7109375" style="59" customWidth="1"/>
    <col min="10457" max="10457" width="19.140625" style="59" customWidth="1"/>
    <col min="10458" max="10458" width="37.28515625" style="59" bestFit="1" customWidth="1"/>
    <col min="10459" max="10707" width="65" style="59"/>
    <col min="10708" max="10708" width="60.5703125" style="59" customWidth="1"/>
    <col min="10709" max="10709" width="23.5703125" style="59" customWidth="1"/>
    <col min="10710" max="10710" width="18.42578125" style="59" customWidth="1"/>
    <col min="10711" max="10711" width="17.42578125" style="59" customWidth="1"/>
    <col min="10712" max="10712" width="19.7109375" style="59" customWidth="1"/>
    <col min="10713" max="10713" width="19.140625" style="59" customWidth="1"/>
    <col min="10714" max="10714" width="37.28515625" style="59" bestFit="1" customWidth="1"/>
    <col min="10715" max="10963" width="65" style="59"/>
    <col min="10964" max="10964" width="60.5703125" style="59" customWidth="1"/>
    <col min="10965" max="10965" width="23.5703125" style="59" customWidth="1"/>
    <col min="10966" max="10966" width="18.42578125" style="59" customWidth="1"/>
    <col min="10967" max="10967" width="17.42578125" style="59" customWidth="1"/>
    <col min="10968" max="10968" width="19.7109375" style="59" customWidth="1"/>
    <col min="10969" max="10969" width="19.140625" style="59" customWidth="1"/>
    <col min="10970" max="10970" width="37.28515625" style="59" bestFit="1" customWidth="1"/>
    <col min="10971" max="11219" width="65" style="59"/>
    <col min="11220" max="11220" width="60.5703125" style="59" customWidth="1"/>
    <col min="11221" max="11221" width="23.5703125" style="59" customWidth="1"/>
    <col min="11222" max="11222" width="18.42578125" style="59" customWidth="1"/>
    <col min="11223" max="11223" width="17.42578125" style="59" customWidth="1"/>
    <col min="11224" max="11224" width="19.7109375" style="59" customWidth="1"/>
    <col min="11225" max="11225" width="19.140625" style="59" customWidth="1"/>
    <col min="11226" max="11226" width="37.28515625" style="59" bestFit="1" customWidth="1"/>
    <col min="11227" max="11475" width="65" style="59"/>
    <col min="11476" max="11476" width="60.5703125" style="59" customWidth="1"/>
    <col min="11477" max="11477" width="23.5703125" style="59" customWidth="1"/>
    <col min="11478" max="11478" width="18.42578125" style="59" customWidth="1"/>
    <col min="11479" max="11479" width="17.42578125" style="59" customWidth="1"/>
    <col min="11480" max="11480" width="19.7109375" style="59" customWidth="1"/>
    <col min="11481" max="11481" width="19.140625" style="59" customWidth="1"/>
    <col min="11482" max="11482" width="37.28515625" style="59" bestFit="1" customWidth="1"/>
    <col min="11483" max="11731" width="65" style="59"/>
    <col min="11732" max="11732" width="60.5703125" style="59" customWidth="1"/>
    <col min="11733" max="11733" width="23.5703125" style="59" customWidth="1"/>
    <col min="11734" max="11734" width="18.42578125" style="59" customWidth="1"/>
    <col min="11735" max="11735" width="17.42578125" style="59" customWidth="1"/>
    <col min="11736" max="11736" width="19.7109375" style="59" customWidth="1"/>
    <col min="11737" max="11737" width="19.140625" style="59" customWidth="1"/>
    <col min="11738" max="11738" width="37.28515625" style="59" bestFit="1" customWidth="1"/>
    <col min="11739" max="11987" width="65" style="59"/>
    <col min="11988" max="11988" width="60.5703125" style="59" customWidth="1"/>
    <col min="11989" max="11989" width="23.5703125" style="59" customWidth="1"/>
    <col min="11990" max="11990" width="18.42578125" style="59" customWidth="1"/>
    <col min="11991" max="11991" width="17.42578125" style="59" customWidth="1"/>
    <col min="11992" max="11992" width="19.7109375" style="59" customWidth="1"/>
    <col min="11993" max="11993" width="19.140625" style="59" customWidth="1"/>
    <col min="11994" max="11994" width="37.28515625" style="59" bestFit="1" customWidth="1"/>
    <col min="11995" max="12243" width="65" style="59"/>
    <col min="12244" max="12244" width="60.5703125" style="59" customWidth="1"/>
    <col min="12245" max="12245" width="23.5703125" style="59" customWidth="1"/>
    <col min="12246" max="12246" width="18.42578125" style="59" customWidth="1"/>
    <col min="12247" max="12247" width="17.42578125" style="59" customWidth="1"/>
    <col min="12248" max="12248" width="19.7109375" style="59" customWidth="1"/>
    <col min="12249" max="12249" width="19.140625" style="59" customWidth="1"/>
    <col min="12250" max="12250" width="37.28515625" style="59" bestFit="1" customWidth="1"/>
    <col min="12251" max="12499" width="65" style="59"/>
    <col min="12500" max="12500" width="60.5703125" style="59" customWidth="1"/>
    <col min="12501" max="12501" width="23.5703125" style="59" customWidth="1"/>
    <col min="12502" max="12502" width="18.42578125" style="59" customWidth="1"/>
    <col min="12503" max="12503" width="17.42578125" style="59" customWidth="1"/>
    <col min="12504" max="12504" width="19.7109375" style="59" customWidth="1"/>
    <col min="12505" max="12505" width="19.140625" style="59" customWidth="1"/>
    <col min="12506" max="12506" width="37.28515625" style="59" bestFit="1" customWidth="1"/>
    <col min="12507" max="12755" width="65" style="59"/>
    <col min="12756" max="12756" width="60.5703125" style="59" customWidth="1"/>
    <col min="12757" max="12757" width="23.5703125" style="59" customWidth="1"/>
    <col min="12758" max="12758" width="18.42578125" style="59" customWidth="1"/>
    <col min="12759" max="12759" width="17.42578125" style="59" customWidth="1"/>
    <col min="12760" max="12760" width="19.7109375" style="59" customWidth="1"/>
    <col min="12761" max="12761" width="19.140625" style="59" customWidth="1"/>
    <col min="12762" max="12762" width="37.28515625" style="59" bestFit="1" customWidth="1"/>
    <col min="12763" max="13011" width="65" style="59"/>
    <col min="13012" max="13012" width="60.5703125" style="59" customWidth="1"/>
    <col min="13013" max="13013" width="23.5703125" style="59" customWidth="1"/>
    <col min="13014" max="13014" width="18.42578125" style="59" customWidth="1"/>
    <col min="13015" max="13015" width="17.42578125" style="59" customWidth="1"/>
    <col min="13016" max="13016" width="19.7109375" style="59" customWidth="1"/>
    <col min="13017" max="13017" width="19.140625" style="59" customWidth="1"/>
    <col min="13018" max="13018" width="37.28515625" style="59" bestFit="1" customWidth="1"/>
    <col min="13019" max="13267" width="65" style="59"/>
    <col min="13268" max="13268" width="60.5703125" style="59" customWidth="1"/>
    <col min="13269" max="13269" width="23.5703125" style="59" customWidth="1"/>
    <col min="13270" max="13270" width="18.42578125" style="59" customWidth="1"/>
    <col min="13271" max="13271" width="17.42578125" style="59" customWidth="1"/>
    <col min="13272" max="13272" width="19.7109375" style="59" customWidth="1"/>
    <col min="13273" max="13273" width="19.140625" style="59" customWidth="1"/>
    <col min="13274" max="13274" width="37.28515625" style="59" bestFit="1" customWidth="1"/>
    <col min="13275" max="13523" width="65" style="59"/>
    <col min="13524" max="13524" width="60.5703125" style="59" customWidth="1"/>
    <col min="13525" max="13525" width="23.5703125" style="59" customWidth="1"/>
    <col min="13526" max="13526" width="18.42578125" style="59" customWidth="1"/>
    <col min="13527" max="13527" width="17.42578125" style="59" customWidth="1"/>
    <col min="13528" max="13528" width="19.7109375" style="59" customWidth="1"/>
    <col min="13529" max="13529" width="19.140625" style="59" customWidth="1"/>
    <col min="13530" max="13530" width="37.28515625" style="59" bestFit="1" customWidth="1"/>
    <col min="13531" max="13779" width="65" style="59"/>
    <col min="13780" max="13780" width="60.5703125" style="59" customWidth="1"/>
    <col min="13781" max="13781" width="23.5703125" style="59" customWidth="1"/>
    <col min="13782" max="13782" width="18.42578125" style="59" customWidth="1"/>
    <col min="13783" max="13783" width="17.42578125" style="59" customWidth="1"/>
    <col min="13784" max="13784" width="19.7109375" style="59" customWidth="1"/>
    <col min="13785" max="13785" width="19.140625" style="59" customWidth="1"/>
    <col min="13786" max="13786" width="37.28515625" style="59" bestFit="1" customWidth="1"/>
    <col min="13787" max="14035" width="65" style="59"/>
    <col min="14036" max="14036" width="60.5703125" style="59" customWidth="1"/>
    <col min="14037" max="14037" width="23.5703125" style="59" customWidth="1"/>
    <col min="14038" max="14038" width="18.42578125" style="59" customWidth="1"/>
    <col min="14039" max="14039" width="17.42578125" style="59" customWidth="1"/>
    <col min="14040" max="14040" width="19.7109375" style="59" customWidth="1"/>
    <col min="14041" max="14041" width="19.140625" style="59" customWidth="1"/>
    <col min="14042" max="14042" width="37.28515625" style="59" bestFit="1" customWidth="1"/>
    <col min="14043" max="14291" width="65" style="59"/>
    <col min="14292" max="14292" width="60.5703125" style="59" customWidth="1"/>
    <col min="14293" max="14293" width="23.5703125" style="59" customWidth="1"/>
    <col min="14294" max="14294" width="18.42578125" style="59" customWidth="1"/>
    <col min="14295" max="14295" width="17.42578125" style="59" customWidth="1"/>
    <col min="14296" max="14296" width="19.7109375" style="59" customWidth="1"/>
    <col min="14297" max="14297" width="19.140625" style="59" customWidth="1"/>
    <col min="14298" max="14298" width="37.28515625" style="59" bestFit="1" customWidth="1"/>
    <col min="14299" max="14547" width="65" style="59"/>
    <col min="14548" max="14548" width="60.5703125" style="59" customWidth="1"/>
    <col min="14549" max="14549" width="23.5703125" style="59" customWidth="1"/>
    <col min="14550" max="14550" width="18.42578125" style="59" customWidth="1"/>
    <col min="14551" max="14551" width="17.42578125" style="59" customWidth="1"/>
    <col min="14552" max="14552" width="19.7109375" style="59" customWidth="1"/>
    <col min="14553" max="14553" width="19.140625" style="59" customWidth="1"/>
    <col min="14554" max="14554" width="37.28515625" style="59" bestFit="1" customWidth="1"/>
    <col min="14555" max="14803" width="65" style="59"/>
    <col min="14804" max="14804" width="60.5703125" style="59" customWidth="1"/>
    <col min="14805" max="14805" width="23.5703125" style="59" customWidth="1"/>
    <col min="14806" max="14806" width="18.42578125" style="59" customWidth="1"/>
    <col min="14807" max="14807" width="17.42578125" style="59" customWidth="1"/>
    <col min="14808" max="14808" width="19.7109375" style="59" customWidth="1"/>
    <col min="14809" max="14809" width="19.140625" style="59" customWidth="1"/>
    <col min="14810" max="14810" width="37.28515625" style="59" bestFit="1" customWidth="1"/>
    <col min="14811" max="15059" width="65" style="59"/>
    <col min="15060" max="15060" width="60.5703125" style="59" customWidth="1"/>
    <col min="15061" max="15061" width="23.5703125" style="59" customWidth="1"/>
    <col min="15062" max="15062" width="18.42578125" style="59" customWidth="1"/>
    <col min="15063" max="15063" width="17.42578125" style="59" customWidth="1"/>
    <col min="15064" max="15064" width="19.7109375" style="59" customWidth="1"/>
    <col min="15065" max="15065" width="19.140625" style="59" customWidth="1"/>
    <col min="15066" max="15066" width="37.28515625" style="59" bestFit="1" customWidth="1"/>
    <col min="15067" max="15315" width="65" style="59"/>
    <col min="15316" max="15316" width="60.5703125" style="59" customWidth="1"/>
    <col min="15317" max="15317" width="23.5703125" style="59" customWidth="1"/>
    <col min="15318" max="15318" width="18.42578125" style="59" customWidth="1"/>
    <col min="15319" max="15319" width="17.42578125" style="59" customWidth="1"/>
    <col min="15320" max="15320" width="19.7109375" style="59" customWidth="1"/>
    <col min="15321" max="15321" width="19.140625" style="59" customWidth="1"/>
    <col min="15322" max="15322" width="37.28515625" style="59" bestFit="1" customWidth="1"/>
    <col min="15323" max="15571" width="65" style="59"/>
    <col min="15572" max="15572" width="60.5703125" style="59" customWidth="1"/>
    <col min="15573" max="15573" width="23.5703125" style="59" customWidth="1"/>
    <col min="15574" max="15574" width="18.42578125" style="59" customWidth="1"/>
    <col min="15575" max="15575" width="17.42578125" style="59" customWidth="1"/>
    <col min="15576" max="15576" width="19.7109375" style="59" customWidth="1"/>
    <col min="15577" max="15577" width="19.140625" style="59" customWidth="1"/>
    <col min="15578" max="15578" width="37.28515625" style="59" bestFit="1" customWidth="1"/>
    <col min="15579" max="15827" width="65" style="59"/>
    <col min="15828" max="15828" width="60.5703125" style="59" customWidth="1"/>
    <col min="15829" max="15829" width="23.5703125" style="59" customWidth="1"/>
    <col min="15830" max="15830" width="18.42578125" style="59" customWidth="1"/>
    <col min="15831" max="15831" width="17.42578125" style="59" customWidth="1"/>
    <col min="15832" max="15832" width="19.7109375" style="59" customWidth="1"/>
    <col min="15833" max="15833" width="19.140625" style="59" customWidth="1"/>
    <col min="15834" max="15834" width="37.28515625" style="59" bestFit="1" customWidth="1"/>
    <col min="15835" max="16083" width="65" style="59"/>
    <col min="16084" max="16084" width="60.5703125" style="59" customWidth="1"/>
    <col min="16085" max="16085" width="23.5703125" style="59" customWidth="1"/>
    <col min="16086" max="16086" width="18.42578125" style="59" customWidth="1"/>
    <col min="16087" max="16087" width="17.42578125" style="59" customWidth="1"/>
    <col min="16088" max="16088" width="19.7109375" style="59" customWidth="1"/>
    <col min="16089" max="16089" width="19.140625" style="59" customWidth="1"/>
    <col min="16090" max="16090" width="37.28515625" style="59" bestFit="1" customWidth="1"/>
    <col min="16091" max="16384" width="65" style="59"/>
  </cols>
  <sheetData>
    <row r="1" spans="1:6" ht="20.100000000000001" customHeight="1" x14ac:dyDescent="0.25">
      <c r="A1" s="216" t="s">
        <v>529</v>
      </c>
      <c r="B1" s="209"/>
      <c r="C1" s="209"/>
      <c r="D1" s="209"/>
      <c r="E1" s="209"/>
      <c r="F1" s="209"/>
    </row>
    <row r="2" spans="1:6" ht="20.100000000000001" customHeight="1" x14ac:dyDescent="0.25">
      <c r="A2" s="229" t="str">
        <f>'[2]Formato 1'!A2</f>
        <v>NOMBRE DEL ENTE PÚBLICO (a)</v>
      </c>
      <c r="B2" s="230"/>
      <c r="C2" s="230"/>
      <c r="D2" s="230"/>
      <c r="E2" s="230"/>
      <c r="F2" s="231"/>
    </row>
    <row r="3" spans="1:6" ht="29.25" customHeight="1" x14ac:dyDescent="0.25">
      <c r="A3" s="232" t="s">
        <v>537</v>
      </c>
      <c r="B3" s="233"/>
      <c r="C3" s="233"/>
      <c r="D3" s="233"/>
      <c r="E3" s="233"/>
      <c r="F3" s="234"/>
    </row>
    <row r="4" spans="1:6" ht="35.25" customHeight="1" x14ac:dyDescent="0.25">
      <c r="A4" s="171" t="s">
        <v>423</v>
      </c>
      <c r="B4" s="173" t="s">
        <v>455</v>
      </c>
      <c r="C4" s="174" t="s">
        <v>456</v>
      </c>
      <c r="D4" s="174" t="s">
        <v>457</v>
      </c>
      <c r="E4" s="174" t="s">
        <v>458</v>
      </c>
      <c r="F4" s="174" t="s">
        <v>459</v>
      </c>
    </row>
    <row r="5" spans="1:6" ht="12.75" customHeight="1" x14ac:dyDescent="0.25">
      <c r="A5" s="183" t="s">
        <v>460</v>
      </c>
      <c r="B5" s="184"/>
      <c r="C5" s="184"/>
      <c r="D5" s="184"/>
      <c r="E5" s="184"/>
      <c r="F5" s="184"/>
    </row>
    <row r="6" spans="1:6" ht="30" x14ac:dyDescent="0.25">
      <c r="A6" s="185" t="s">
        <v>461</v>
      </c>
      <c r="B6" s="186"/>
      <c r="C6" s="186"/>
      <c r="D6" s="186"/>
      <c r="E6" s="186"/>
      <c r="F6" s="186"/>
    </row>
    <row r="7" spans="1:6" ht="15" x14ac:dyDescent="0.25">
      <c r="A7" s="185" t="s">
        <v>462</v>
      </c>
      <c r="B7" s="186"/>
      <c r="C7" s="186"/>
      <c r="D7" s="186"/>
      <c r="E7" s="186"/>
      <c r="F7" s="186"/>
    </row>
    <row r="8" spans="1:6" ht="15" x14ac:dyDescent="0.25">
      <c r="A8" s="187"/>
      <c r="B8" s="186"/>
      <c r="C8" s="186"/>
      <c r="D8" s="186"/>
      <c r="E8" s="186"/>
      <c r="F8" s="186"/>
    </row>
    <row r="9" spans="1:6" ht="15" x14ac:dyDescent="0.25">
      <c r="A9" s="188" t="s">
        <v>463</v>
      </c>
      <c r="B9" s="186"/>
      <c r="C9" s="186"/>
      <c r="D9" s="186"/>
      <c r="E9" s="186"/>
      <c r="F9" s="186"/>
    </row>
    <row r="10" spans="1:6" ht="15" x14ac:dyDescent="0.25">
      <c r="A10" s="185" t="s">
        <v>464</v>
      </c>
      <c r="B10" s="189"/>
      <c r="C10" s="189"/>
      <c r="D10" s="189"/>
      <c r="E10" s="189"/>
      <c r="F10" s="189"/>
    </row>
    <row r="11" spans="1:6" ht="15" x14ac:dyDescent="0.25">
      <c r="A11" s="124" t="s">
        <v>465</v>
      </c>
      <c r="B11" s="189"/>
      <c r="C11" s="189"/>
      <c r="D11" s="189"/>
      <c r="E11" s="189"/>
      <c r="F11" s="189"/>
    </row>
    <row r="12" spans="1:6" ht="15" x14ac:dyDescent="0.25">
      <c r="A12" s="124" t="s">
        <v>466</v>
      </c>
      <c r="B12" s="189"/>
      <c r="C12" s="189"/>
      <c r="D12" s="189"/>
      <c r="E12" s="189"/>
      <c r="F12" s="189"/>
    </row>
    <row r="13" spans="1:6" ht="15" x14ac:dyDescent="0.25">
      <c r="A13" s="124" t="s">
        <v>467</v>
      </c>
      <c r="B13" s="189"/>
      <c r="C13" s="189"/>
      <c r="D13" s="189"/>
      <c r="E13" s="189"/>
      <c r="F13" s="189"/>
    </row>
    <row r="14" spans="1:6" ht="15" x14ac:dyDescent="0.25">
      <c r="A14" s="185" t="s">
        <v>468</v>
      </c>
      <c r="B14" s="189"/>
      <c r="C14" s="189"/>
      <c r="D14" s="189"/>
      <c r="E14" s="189"/>
      <c r="F14" s="189"/>
    </row>
    <row r="15" spans="1:6" ht="15" x14ac:dyDescent="0.25">
      <c r="A15" s="124" t="s">
        <v>465</v>
      </c>
      <c r="B15" s="189"/>
      <c r="C15" s="189"/>
      <c r="D15" s="189"/>
      <c r="E15" s="189"/>
      <c r="F15" s="189"/>
    </row>
    <row r="16" spans="1:6" ht="15" x14ac:dyDescent="0.25">
      <c r="A16" s="124" t="s">
        <v>466</v>
      </c>
      <c r="B16" s="190"/>
      <c r="C16" s="190"/>
      <c r="D16" s="190"/>
      <c r="E16" s="190"/>
      <c r="F16" s="190"/>
    </row>
    <row r="17" spans="1:6" ht="15" x14ac:dyDescent="0.25">
      <c r="A17" s="124" t="s">
        <v>467</v>
      </c>
      <c r="B17" s="191"/>
      <c r="C17" s="191"/>
      <c r="D17" s="191"/>
      <c r="E17" s="191"/>
      <c r="F17" s="191"/>
    </row>
    <row r="18" spans="1:6" ht="15" x14ac:dyDescent="0.25">
      <c r="A18" s="185" t="s">
        <v>469</v>
      </c>
      <c r="B18" s="191"/>
      <c r="C18" s="191"/>
      <c r="D18" s="191"/>
      <c r="E18" s="191"/>
      <c r="F18" s="191"/>
    </row>
    <row r="19" spans="1:6" ht="15" x14ac:dyDescent="0.25">
      <c r="A19" s="185" t="s">
        <v>470</v>
      </c>
      <c r="B19" s="191"/>
      <c r="C19" s="191"/>
      <c r="D19" s="191"/>
      <c r="E19" s="191"/>
      <c r="F19" s="191"/>
    </row>
    <row r="20" spans="1:6" ht="15" x14ac:dyDescent="0.25">
      <c r="A20" s="185" t="s">
        <v>514</v>
      </c>
      <c r="B20" s="192"/>
      <c r="C20" s="192"/>
      <c r="D20" s="192"/>
      <c r="E20" s="192"/>
      <c r="F20" s="192"/>
    </row>
    <row r="21" spans="1:6" ht="30" x14ac:dyDescent="0.25">
      <c r="A21" s="185" t="s">
        <v>515</v>
      </c>
      <c r="B21" s="192"/>
      <c r="C21" s="192"/>
      <c r="D21" s="192"/>
      <c r="E21" s="192"/>
      <c r="F21" s="192"/>
    </row>
    <row r="22" spans="1:6" ht="15" x14ac:dyDescent="0.25">
      <c r="A22" s="185" t="s">
        <v>471</v>
      </c>
      <c r="B22" s="192"/>
      <c r="C22" s="192"/>
      <c r="D22" s="192"/>
      <c r="E22" s="192"/>
      <c r="F22" s="192"/>
    </row>
    <row r="23" spans="1:6" ht="15" x14ac:dyDescent="0.25">
      <c r="A23" s="185" t="s">
        <v>472</v>
      </c>
      <c r="B23" s="192"/>
      <c r="C23" s="192"/>
      <c r="D23" s="192"/>
      <c r="E23" s="192"/>
      <c r="F23" s="192"/>
    </row>
    <row r="24" spans="1:6" ht="15" x14ac:dyDescent="0.25">
      <c r="A24" s="185" t="s">
        <v>473</v>
      </c>
      <c r="B24" s="193"/>
      <c r="C24" s="193"/>
      <c r="D24" s="193"/>
      <c r="E24" s="193"/>
      <c r="F24" s="193"/>
    </row>
    <row r="25" spans="1:6" ht="15" x14ac:dyDescent="0.25">
      <c r="A25" s="185" t="s">
        <v>474</v>
      </c>
      <c r="B25" s="193"/>
      <c r="C25" s="193"/>
      <c r="D25" s="193"/>
      <c r="E25" s="193"/>
      <c r="F25" s="193"/>
    </row>
    <row r="26" spans="1:6" ht="15" x14ac:dyDescent="0.25">
      <c r="A26" s="187"/>
      <c r="B26" s="194"/>
      <c r="C26" s="194"/>
      <c r="D26" s="194"/>
      <c r="E26" s="194"/>
      <c r="F26" s="194"/>
    </row>
    <row r="27" spans="1:6" ht="15" x14ac:dyDescent="0.25">
      <c r="A27" s="188" t="s">
        <v>475</v>
      </c>
      <c r="B27" s="195"/>
      <c r="C27" s="195"/>
      <c r="D27" s="195"/>
      <c r="E27" s="195"/>
      <c r="F27" s="195"/>
    </row>
    <row r="28" spans="1:6" ht="15" x14ac:dyDescent="0.25">
      <c r="A28" s="185" t="s">
        <v>476</v>
      </c>
      <c r="B28" s="196"/>
      <c r="C28" s="196"/>
      <c r="D28" s="196"/>
      <c r="E28" s="196"/>
      <c r="F28" s="196"/>
    </row>
    <row r="29" spans="1:6" ht="15" x14ac:dyDescent="0.25">
      <c r="A29" s="197"/>
      <c r="B29" s="125"/>
      <c r="C29" s="125"/>
      <c r="D29" s="125"/>
      <c r="E29" s="125"/>
      <c r="F29" s="125"/>
    </row>
    <row r="30" spans="1:6" ht="15" x14ac:dyDescent="0.25">
      <c r="A30" s="198" t="s">
        <v>477</v>
      </c>
      <c r="B30" s="125"/>
      <c r="C30" s="125"/>
      <c r="D30" s="125"/>
      <c r="E30" s="125"/>
      <c r="F30" s="125"/>
    </row>
    <row r="31" spans="1:6" ht="15" x14ac:dyDescent="0.25">
      <c r="A31" s="199" t="s">
        <v>464</v>
      </c>
      <c r="B31" s="196"/>
      <c r="C31" s="196"/>
      <c r="D31" s="196"/>
      <c r="E31" s="196"/>
      <c r="F31" s="196"/>
    </row>
    <row r="32" spans="1:6" ht="15" x14ac:dyDescent="0.25">
      <c r="A32" s="199" t="s">
        <v>468</v>
      </c>
      <c r="B32" s="196"/>
      <c r="C32" s="196"/>
      <c r="D32" s="196"/>
      <c r="E32" s="196"/>
      <c r="F32" s="196"/>
    </row>
    <row r="33" spans="1:6" ht="15" x14ac:dyDescent="0.25">
      <c r="A33" s="199" t="s">
        <v>478</v>
      </c>
      <c r="B33" s="196"/>
      <c r="C33" s="196"/>
      <c r="D33" s="196"/>
      <c r="E33" s="196"/>
      <c r="F33" s="196"/>
    </row>
    <row r="34" spans="1:6" ht="15" x14ac:dyDescent="0.25">
      <c r="A34" s="197"/>
      <c r="B34" s="125"/>
      <c r="C34" s="125"/>
      <c r="D34" s="125"/>
      <c r="E34" s="125"/>
      <c r="F34" s="125"/>
    </row>
    <row r="35" spans="1:6" ht="15" x14ac:dyDescent="0.25">
      <c r="A35" s="198" t="s">
        <v>479</v>
      </c>
      <c r="B35" s="125"/>
      <c r="C35" s="125"/>
      <c r="D35" s="125"/>
      <c r="E35" s="125"/>
      <c r="F35" s="125"/>
    </row>
    <row r="36" spans="1:6" ht="15" x14ac:dyDescent="0.25">
      <c r="A36" s="199" t="s">
        <v>480</v>
      </c>
      <c r="B36" s="125"/>
      <c r="C36" s="125"/>
      <c r="D36" s="125"/>
      <c r="E36" s="125"/>
      <c r="F36" s="125"/>
    </row>
    <row r="37" spans="1:6" ht="15" x14ac:dyDescent="0.25">
      <c r="A37" s="199" t="s">
        <v>481</v>
      </c>
      <c r="B37" s="125"/>
      <c r="C37" s="125"/>
      <c r="D37" s="125"/>
      <c r="E37" s="125"/>
      <c r="F37" s="125"/>
    </row>
    <row r="38" spans="1:6" ht="15" x14ac:dyDescent="0.25">
      <c r="A38" s="199" t="s">
        <v>482</v>
      </c>
      <c r="B38" s="125"/>
      <c r="C38" s="125"/>
      <c r="D38" s="125"/>
      <c r="E38" s="125"/>
      <c r="F38" s="125"/>
    </row>
    <row r="39" spans="1:6" ht="15" x14ac:dyDescent="0.25">
      <c r="A39" s="197"/>
      <c r="B39" s="125"/>
      <c r="C39" s="125"/>
      <c r="D39" s="125"/>
      <c r="E39" s="125"/>
      <c r="F39" s="125"/>
    </row>
    <row r="40" spans="1:6" ht="15" x14ac:dyDescent="0.25">
      <c r="A40" s="198" t="s">
        <v>483</v>
      </c>
      <c r="B40" s="125"/>
      <c r="C40" s="125"/>
      <c r="D40" s="125"/>
      <c r="E40" s="125"/>
      <c r="F40" s="125"/>
    </row>
    <row r="41" spans="1:6" ht="15" x14ac:dyDescent="0.25">
      <c r="A41" s="197"/>
      <c r="B41" s="125"/>
      <c r="C41" s="125"/>
      <c r="D41" s="125"/>
      <c r="E41" s="125"/>
      <c r="F41" s="125"/>
    </row>
    <row r="42" spans="1:6" ht="15" x14ac:dyDescent="0.25">
      <c r="A42" s="198" t="s">
        <v>484</v>
      </c>
      <c r="B42" s="125"/>
      <c r="C42" s="125"/>
      <c r="D42" s="125"/>
      <c r="E42" s="125"/>
      <c r="F42" s="125"/>
    </row>
    <row r="43" spans="1:6" ht="15" x14ac:dyDescent="0.25">
      <c r="A43" s="199" t="s">
        <v>485</v>
      </c>
      <c r="B43" s="196"/>
      <c r="C43" s="196"/>
      <c r="D43" s="196"/>
      <c r="E43" s="196"/>
      <c r="F43" s="196"/>
    </row>
    <row r="44" spans="1:6" ht="15" x14ac:dyDescent="0.25">
      <c r="A44" s="199" t="s">
        <v>486</v>
      </c>
      <c r="B44" s="196"/>
      <c r="C44" s="196"/>
      <c r="D44" s="196"/>
      <c r="E44" s="196"/>
      <c r="F44" s="196"/>
    </row>
    <row r="45" spans="1:6" ht="15" x14ac:dyDescent="0.25">
      <c r="A45" s="199" t="s">
        <v>487</v>
      </c>
      <c r="B45" s="196"/>
      <c r="C45" s="196"/>
      <c r="D45" s="196"/>
      <c r="E45" s="196"/>
      <c r="F45" s="196"/>
    </row>
    <row r="46" spans="1:6" ht="15" x14ac:dyDescent="0.25">
      <c r="A46" s="197"/>
      <c r="B46" s="125"/>
      <c r="C46" s="125"/>
      <c r="D46" s="125"/>
      <c r="E46" s="125"/>
      <c r="F46" s="125"/>
    </row>
    <row r="47" spans="1:6" ht="30" x14ac:dyDescent="0.25">
      <c r="A47" s="198" t="s">
        <v>516</v>
      </c>
      <c r="B47" s="125"/>
      <c r="C47" s="125"/>
      <c r="D47" s="125"/>
      <c r="E47" s="125"/>
      <c r="F47" s="125"/>
    </row>
    <row r="48" spans="1:6" ht="15" x14ac:dyDescent="0.25">
      <c r="A48" s="199" t="s">
        <v>486</v>
      </c>
      <c r="B48" s="196"/>
      <c r="C48" s="196"/>
      <c r="D48" s="196"/>
      <c r="E48" s="196"/>
      <c r="F48" s="196"/>
    </row>
    <row r="49" spans="1:6" ht="15" x14ac:dyDescent="0.25">
      <c r="A49" s="199" t="s">
        <v>487</v>
      </c>
      <c r="B49" s="196"/>
      <c r="C49" s="196"/>
      <c r="D49" s="196"/>
      <c r="E49" s="196"/>
      <c r="F49" s="196"/>
    </row>
    <row r="50" spans="1:6" ht="15" x14ac:dyDescent="0.25">
      <c r="A50" s="197"/>
      <c r="B50" s="125"/>
      <c r="C50" s="125"/>
      <c r="D50" s="125"/>
      <c r="E50" s="125"/>
      <c r="F50" s="125"/>
    </row>
    <row r="51" spans="1:6" ht="15" x14ac:dyDescent="0.25">
      <c r="A51" s="198" t="s">
        <v>488</v>
      </c>
      <c r="B51" s="125"/>
      <c r="C51" s="125"/>
      <c r="D51" s="125"/>
      <c r="E51" s="125"/>
      <c r="F51" s="125"/>
    </row>
    <row r="52" spans="1:6" ht="15" x14ac:dyDescent="0.25">
      <c r="A52" s="199" t="s">
        <v>486</v>
      </c>
      <c r="B52" s="196"/>
      <c r="C52" s="196"/>
      <c r="D52" s="196"/>
      <c r="E52" s="196"/>
      <c r="F52" s="196"/>
    </row>
    <row r="53" spans="1:6" ht="15" x14ac:dyDescent="0.25">
      <c r="A53" s="199" t="s">
        <v>487</v>
      </c>
      <c r="B53" s="196"/>
      <c r="C53" s="196"/>
      <c r="D53" s="196"/>
      <c r="E53" s="196"/>
      <c r="F53" s="196"/>
    </row>
    <row r="54" spans="1:6" ht="15" x14ac:dyDescent="0.25">
      <c r="A54" s="199" t="s">
        <v>489</v>
      </c>
      <c r="B54" s="196"/>
      <c r="C54" s="196"/>
      <c r="D54" s="196"/>
      <c r="E54" s="196"/>
      <c r="F54" s="196"/>
    </row>
    <row r="55" spans="1:6" ht="15" x14ac:dyDescent="0.25">
      <c r="A55" s="197"/>
      <c r="B55" s="125"/>
      <c r="C55" s="125"/>
      <c r="D55" s="125"/>
      <c r="E55" s="125"/>
      <c r="F55" s="125"/>
    </row>
    <row r="56" spans="1:6" ht="44.25" customHeight="1" x14ac:dyDescent="0.25">
      <c r="A56" s="198" t="s">
        <v>490</v>
      </c>
      <c r="B56" s="125"/>
      <c r="C56" s="125"/>
      <c r="D56" s="125"/>
      <c r="E56" s="125"/>
      <c r="F56" s="125"/>
    </row>
    <row r="57" spans="1:6" ht="20.100000000000001" customHeight="1" x14ac:dyDescent="0.25">
      <c r="A57" s="199" t="s">
        <v>486</v>
      </c>
      <c r="B57" s="196"/>
      <c r="C57" s="196"/>
      <c r="D57" s="196"/>
      <c r="E57" s="196"/>
      <c r="F57" s="196"/>
    </row>
    <row r="58" spans="1:6" ht="20.100000000000001" customHeight="1" x14ac:dyDescent="0.25">
      <c r="A58" s="199" t="s">
        <v>487</v>
      </c>
      <c r="B58" s="196"/>
      <c r="C58" s="196"/>
      <c r="D58" s="196"/>
      <c r="E58" s="196"/>
      <c r="F58" s="196"/>
    </row>
    <row r="59" spans="1:6" ht="20.100000000000001" customHeight="1" x14ac:dyDescent="0.25">
      <c r="A59" s="197"/>
      <c r="B59" s="125"/>
      <c r="C59" s="125"/>
      <c r="D59" s="125"/>
      <c r="E59" s="125"/>
      <c r="F59" s="125"/>
    </row>
    <row r="60" spans="1:6" ht="20.100000000000001" customHeight="1" x14ac:dyDescent="0.25">
      <c r="A60" s="198" t="s">
        <v>491</v>
      </c>
      <c r="B60" s="125"/>
      <c r="C60" s="125"/>
      <c r="D60" s="125"/>
      <c r="E60" s="125"/>
      <c r="F60" s="125"/>
    </row>
    <row r="61" spans="1:6" ht="20.100000000000001" customHeight="1" x14ac:dyDescent="0.25">
      <c r="A61" s="199" t="s">
        <v>492</v>
      </c>
      <c r="B61" s="200"/>
      <c r="C61" s="200"/>
      <c r="D61" s="200"/>
      <c r="E61" s="200"/>
      <c r="F61" s="200"/>
    </row>
    <row r="62" spans="1:6" ht="20.100000000000001" customHeight="1" x14ac:dyDescent="0.25">
      <c r="A62" s="199" t="s">
        <v>493</v>
      </c>
      <c r="B62" s="201"/>
      <c r="C62" s="201"/>
      <c r="D62" s="201"/>
      <c r="E62" s="201"/>
      <c r="F62" s="201"/>
    </row>
    <row r="63" spans="1:6" ht="20.100000000000001" customHeight="1" x14ac:dyDescent="0.25">
      <c r="A63" s="197"/>
      <c r="B63" s="200"/>
      <c r="C63" s="200"/>
      <c r="D63" s="200"/>
      <c r="E63" s="200"/>
      <c r="F63" s="200"/>
    </row>
    <row r="64" spans="1:6" ht="20.100000000000001" customHeight="1" x14ac:dyDescent="0.25">
      <c r="A64" s="198" t="s">
        <v>494</v>
      </c>
      <c r="B64" s="200"/>
      <c r="C64" s="200"/>
      <c r="D64" s="200"/>
      <c r="E64" s="200"/>
      <c r="F64" s="200"/>
    </row>
    <row r="65" spans="1:6" ht="20.100000000000001" customHeight="1" x14ac:dyDescent="0.25">
      <c r="A65" s="199" t="s">
        <v>495</v>
      </c>
      <c r="B65" s="200"/>
      <c r="C65" s="200"/>
      <c r="D65" s="200"/>
      <c r="E65" s="200"/>
      <c r="F65" s="200"/>
    </row>
    <row r="66" spans="1:6" ht="20.100000000000001" customHeight="1" x14ac:dyDescent="0.25">
      <c r="A66" s="199" t="s">
        <v>496</v>
      </c>
      <c r="B66" s="197"/>
      <c r="C66" s="125"/>
      <c r="D66" s="197"/>
      <c r="E66" s="197"/>
      <c r="F66" s="197"/>
    </row>
    <row r="67" spans="1:6" ht="20.100000000000001" customHeight="1" x14ac:dyDescent="0.25">
      <c r="A67" s="182"/>
      <c r="B67" s="182"/>
      <c r="C67" s="182"/>
      <c r="D67" s="182"/>
      <c r="E67" s="182"/>
      <c r="F67" s="182"/>
    </row>
  </sheetData>
  <mergeCells count="3">
    <mergeCell ref="A1:F1"/>
    <mergeCell ref="A2:F2"/>
    <mergeCell ref="A3:F3"/>
  </mergeCells>
  <dataValidations count="1">
    <dataValidation type="decimal" allowBlank="1" showInputMessage="1" showErrorMessage="1" sqref="B5:F5 B16:F27">
      <formula1>-1.79769313486231E+100</formula1>
      <formula2>1.79769313486231E+100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DELL</cp:lastModifiedBy>
  <dcterms:created xsi:type="dcterms:W3CDTF">2023-03-16T22:14:51Z</dcterms:created>
  <dcterms:modified xsi:type="dcterms:W3CDTF">2025-01-11T22:18:44Z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