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Planeación\Programa de Gobierno\"/>
    </mc:Choice>
  </mc:AlternateContent>
  <xr:revisionPtr revIDLastSave="0" documentId="13_ncr:1_{3EEABCC3-4634-4D76-8574-8473E39C3784}" xr6:coauthVersionLast="46" xr6:coauthVersionMax="47" xr10:uidLastSave="{00000000-0000-0000-0000-000000000000}"/>
  <bookViews>
    <workbookView xWindow="3135" yWindow="405" windowWidth="24765" windowHeight="15225" tabRatio="741" firstSheet="5" activeTab="5" xr2:uid="{00000000-000D-0000-FFFF-FFFF00000000}"/>
  </bookViews>
  <sheets>
    <sheet name="I1.1" sheetId="1" r:id="rId1"/>
    <sheet name="I1.2" sheetId="10" r:id="rId2"/>
    <sheet name="I1.3" sheetId="11" r:id="rId3"/>
    <sheet name="I1.4" sheetId="30" r:id="rId4"/>
    <sheet name="I1.5" sheetId="29" r:id="rId5"/>
    <sheet name="I1.6" sheetId="28" r:id="rId6"/>
    <sheet name="I1.7" sheetId="27" r:id="rId7"/>
    <sheet name="I1.8" sheetId="26" r:id="rId8"/>
    <sheet name="I1.9" sheetId="25" r:id="rId9"/>
    <sheet name="I1.10" sheetId="24" r:id="rId10"/>
    <sheet name="I1.11" sheetId="23" r:id="rId11"/>
    <sheet name="I2.12" sheetId="22" r:id="rId12"/>
    <sheet name="I2.13" sheetId="21" r:id="rId13"/>
    <sheet name="I2.14" sheetId="20" r:id="rId14"/>
    <sheet name="I2.15" sheetId="19" r:id="rId15"/>
    <sheet name="I2.16" sheetId="18" r:id="rId16"/>
    <sheet name="I2.17" sheetId="17" r:id="rId17"/>
    <sheet name="I2.18" sheetId="16" r:id="rId18"/>
    <sheet name="I3.19" sheetId="15" r:id="rId19"/>
    <sheet name="I3.20" sheetId="14" r:id="rId20"/>
    <sheet name="I3.21" sheetId="13" r:id="rId21"/>
    <sheet name="I3.22" sheetId="12" r:id="rId22"/>
    <sheet name="I4.23" sheetId="31" r:id="rId23"/>
    <sheet name="I4.24" sheetId="32" r:id="rId24"/>
    <sheet name="I4.25" sheetId="33" r:id="rId25"/>
  </sheets>
  <externalReferences>
    <externalReference r:id="rId26"/>
  </externalReferences>
  <definedNames>
    <definedName name="ACUMULABLE">[1]Hoja3!$L$2:$L$3</definedName>
    <definedName name="ALGORITMO">[1]Hoja3!$D$2:$D$5</definedName>
    <definedName name="AÑOBASE">[1]Hoja3!$N$2:$N$4</definedName>
    <definedName name="_xlnm.Print_Area" localSheetId="3">'I1.4'!$A$1:$G$45</definedName>
    <definedName name="_xlnm.Print_Area" localSheetId="5">'I1.6'!$A$1:$I$45</definedName>
    <definedName name="DIMENSIÓN">[1]Hoja3!$F$2:$F$5</definedName>
    <definedName name="FRECUENCIA">[1]Hoja3!$H$2:$H$7</definedName>
    <definedName name="NIVEL">[1]Hoja3!$B$2:$B$3</definedName>
    <definedName name="SENTIDO">[1]Hoja3!$J$2:$J$4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33" l="1"/>
  <c r="F38" i="33"/>
  <c r="F36" i="33"/>
  <c r="G29" i="33"/>
  <c r="G28" i="33"/>
  <c r="F38" i="32"/>
  <c r="F37" i="32"/>
  <c r="F36" i="32"/>
  <c r="F35" i="32"/>
  <c r="G29" i="32"/>
  <c r="G28" i="32"/>
  <c r="F36" i="31"/>
  <c r="F37" i="31"/>
  <c r="F38" i="31"/>
  <c r="F39" i="31"/>
  <c r="F40" i="31"/>
  <c r="F41" i="31"/>
  <c r="F35" i="31"/>
  <c r="G29" i="31"/>
  <c r="G28" i="31"/>
  <c r="F36" i="12"/>
  <c r="F37" i="12"/>
  <c r="F38" i="12"/>
  <c r="F35" i="12"/>
  <c r="G29" i="12"/>
  <c r="G28" i="12"/>
  <c r="F36" i="13"/>
  <c r="F37" i="13"/>
  <c r="F38" i="13"/>
  <c r="F35" i="13"/>
  <c r="G29" i="13"/>
  <c r="G28" i="13"/>
  <c r="F37" i="14"/>
  <c r="F38" i="14"/>
  <c r="F39" i="14"/>
  <c r="F40" i="14"/>
  <c r="F41" i="14"/>
  <c r="F36" i="14"/>
  <c r="F37" i="15"/>
  <c r="F38" i="15"/>
  <c r="F36" i="15"/>
  <c r="G29" i="15"/>
  <c r="G28" i="15"/>
  <c r="F36" i="16"/>
  <c r="F37" i="16"/>
  <c r="F38" i="16"/>
  <c r="F35" i="16"/>
  <c r="G29" i="16"/>
  <c r="E28" i="16"/>
  <c r="G29" i="17"/>
  <c r="G28" i="17"/>
  <c r="F36" i="17"/>
  <c r="F37" i="17"/>
  <c r="F38" i="17"/>
  <c r="F39" i="17"/>
  <c r="F40" i="17"/>
  <c r="F41" i="17"/>
  <c r="F35" i="17"/>
  <c r="F36" i="18"/>
  <c r="F37" i="18"/>
  <c r="F38" i="18"/>
  <c r="F39" i="18"/>
  <c r="F40" i="18"/>
  <c r="F41" i="18"/>
  <c r="F35" i="18"/>
  <c r="G29" i="18"/>
  <c r="G28" i="18"/>
  <c r="F36" i="20"/>
  <c r="F37" i="20"/>
  <c r="F38" i="20"/>
  <c r="G29" i="20"/>
  <c r="G28" i="20"/>
  <c r="F36" i="21"/>
  <c r="F37" i="21"/>
  <c r="F38" i="21"/>
  <c r="F39" i="21"/>
  <c r="F40" i="21"/>
  <c r="F41" i="21"/>
  <c r="F35" i="21"/>
  <c r="G29" i="21"/>
  <c r="G28" i="21"/>
  <c r="F36" i="22"/>
  <c r="F37" i="22"/>
  <c r="F38" i="22"/>
  <c r="F39" i="22"/>
  <c r="F40" i="22"/>
  <c r="F41" i="22"/>
  <c r="F35" i="22"/>
  <c r="G29" i="22"/>
  <c r="G28" i="22"/>
  <c r="F36" i="23"/>
  <c r="F37" i="23"/>
  <c r="F38" i="23"/>
  <c r="F39" i="23"/>
  <c r="F40" i="23"/>
  <c r="F41" i="23"/>
  <c r="F35" i="23"/>
  <c r="G29" i="23"/>
  <c r="G28" i="23"/>
  <c r="F36" i="24"/>
  <c r="F37" i="24"/>
  <c r="F38" i="24"/>
  <c r="F35" i="24"/>
  <c r="G29" i="24"/>
  <c r="G28" i="24"/>
  <c r="F36" i="25"/>
  <c r="F37" i="25"/>
  <c r="F38" i="25"/>
  <c r="F39" i="25"/>
  <c r="F40" i="25"/>
  <c r="F41" i="25"/>
  <c r="F35" i="25"/>
  <c r="G29" i="25"/>
  <c r="G28" i="25"/>
  <c r="F36" i="26"/>
  <c r="F37" i="26"/>
  <c r="F38" i="26"/>
  <c r="F39" i="26"/>
  <c r="F40" i="26"/>
  <c r="F41" i="26"/>
  <c r="F35" i="26"/>
  <c r="G29" i="26"/>
  <c r="G28" i="26"/>
  <c r="D36" i="27"/>
  <c r="D37" i="27"/>
  <c r="D38" i="27"/>
  <c r="D35" i="27"/>
  <c r="G29" i="27"/>
  <c r="E28" i="27"/>
  <c r="F36" i="30"/>
  <c r="F37" i="30"/>
  <c r="F38" i="30"/>
  <c r="F35" i="30"/>
  <c r="F37" i="10"/>
  <c r="F38" i="10"/>
  <c r="F36" i="10"/>
  <c r="D38" i="1"/>
  <c r="D37" i="1"/>
  <c r="D36" i="1"/>
  <c r="F36" i="1" s="1"/>
  <c r="F37" i="1"/>
  <c r="F38" i="1"/>
  <c r="F39" i="1"/>
  <c r="F40" i="1"/>
  <c r="F41" i="1"/>
  <c r="F35" i="1"/>
  <c r="G29" i="1"/>
  <c r="G28" i="1"/>
  <c r="F39" i="29" l="1"/>
  <c r="F40" i="29"/>
  <c r="F41" i="29"/>
  <c r="D37" i="28"/>
  <c r="D38" i="28" s="1"/>
  <c r="D36" i="28"/>
  <c r="F36" i="28"/>
  <c r="E39" i="28"/>
  <c r="E40" i="28" s="1"/>
  <c r="E41" i="28" s="1"/>
  <c r="F35" i="28"/>
  <c r="G29" i="28"/>
  <c r="G28" i="28"/>
  <c r="F39" i="30"/>
  <c r="F40" i="30"/>
  <c r="F41" i="30"/>
  <c r="G29" i="30"/>
  <c r="G28" i="30"/>
  <c r="F36" i="19" l="1"/>
  <c r="F37" i="19"/>
  <c r="F38" i="19"/>
  <c r="F39" i="19"/>
  <c r="F40" i="19"/>
  <c r="F41" i="19"/>
  <c r="F35" i="19"/>
  <c r="G29" i="19"/>
  <c r="G28" i="19"/>
  <c r="F37" i="28" l="1"/>
  <c r="F38" i="28"/>
  <c r="H35" i="28"/>
  <c r="H36" i="28"/>
  <c r="H37" i="28"/>
  <c r="H38" i="28"/>
  <c r="F41" i="33"/>
  <c r="F40" i="33"/>
  <c r="F39" i="33"/>
  <c r="F41" i="32"/>
  <c r="F40" i="32"/>
  <c r="F39" i="32"/>
  <c r="F41" i="28"/>
  <c r="F40" i="28"/>
  <c r="F39" i="28"/>
  <c r="F41" i="24"/>
  <c r="F40" i="24"/>
  <c r="F39" i="24"/>
  <c r="F41" i="20"/>
  <c r="F40" i="20"/>
  <c r="F39" i="20"/>
  <c r="F41" i="16"/>
  <c r="F40" i="16"/>
  <c r="F39" i="16"/>
  <c r="F41" i="15"/>
  <c r="F40" i="15"/>
  <c r="F39" i="15"/>
  <c r="F41" i="13"/>
  <c r="F40" i="13"/>
  <c r="F39" i="13"/>
  <c r="F41" i="12"/>
  <c r="F40" i="12"/>
  <c r="F39" i="12"/>
  <c r="F41" i="11"/>
  <c r="F40" i="11"/>
  <c r="F39" i="11"/>
  <c r="F41" i="10"/>
  <c r="F40" i="10"/>
  <c r="F39" i="10"/>
  <c r="G29" i="10" l="1"/>
  <c r="F40" i="27"/>
  <c r="D40" i="27"/>
  <c r="F39" i="27"/>
  <c r="D39" i="27"/>
  <c r="D41" i="27"/>
  <c r="F41"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F711A362-69CE-4832-90B8-0618EC8C0546}">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F1232E37-D363-492F-A464-C3FE17A2E831}">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AC6895B9-1B1F-4DF7-93BA-2F44B6CD9A23}">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369A3249-BA50-4058-91FD-4F93E80FEEA8}">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CB63FF69-445B-44FA-B40E-EC4A6191A33B}">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BB209B81-B428-4DF0-93FA-F64048BA7660}">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DB92457A-848F-4868-8C0B-B46D39BE3974}">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452069FC-8321-4BA9-8259-9A16EFC1E6CE}">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1CAB775E-35C8-4222-8635-3E504D43AA34}">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66EFE60D-C018-438C-B1BA-7B5283667A95}">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BB924ED1-3B64-44DC-8B36-5AD294DDDFD7}">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F0C7F17D-F620-4084-9A0C-82B986230EF7}">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8B334BBE-F944-455D-B1CF-8022EEBC2C86}">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4D38716E-F485-4DD3-B311-077C81C6B75A}">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A2933528-F4D1-44D0-BA7A-B81E47E3C0BE}">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63C96208-3D79-4A6D-9BB2-6235EF8ED950}">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CD777A7A-B41A-4808-8611-7B4A59F92396}">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4BF66CB9-6185-4B8F-B886-5D6955D76453}">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ADEC7ABA-8C17-4799-B107-F4157B757376}">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705A4D67-833F-4AC2-A397-6E9F10C51309}">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73748C5F-105B-4F6A-8BAA-8B17FBDC6FC6}">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2601B456-AE54-47F6-9A7F-109753CD1584}">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Linda Karina</author>
  </authors>
  <commentList>
    <comment ref="D18" authorId="0" shapeId="0" xr:uid="{72F3877C-D2A1-40CC-A496-0627409DB805}">
      <text>
        <r>
          <rPr>
            <b/>
            <sz val="9"/>
            <color indexed="81"/>
            <rFont val="Tahoma"/>
            <family val="2"/>
          </rPr>
          <t>Usuario:</t>
        </r>
        <r>
          <rPr>
            <sz val="9"/>
            <color indexed="81"/>
            <rFont val="Tahoma"/>
            <family val="2"/>
          </rPr>
          <t xml:space="preserve">
</t>
        </r>
      </text>
    </comment>
    <comment ref="D23" authorId="1" shapeId="0" xr:uid="{54780DC4-6130-44CF-A603-CB688195D181}">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484457B7-38F5-4DB1-A806-540E50BBC953}">
      <text>
        <r>
          <rPr>
            <b/>
            <sz val="9"/>
            <color indexed="81"/>
            <rFont val="Tahoma"/>
            <family val="2"/>
          </rPr>
          <t>Linda Karina:</t>
        </r>
        <r>
          <rPr>
            <sz val="9"/>
            <color indexed="81"/>
            <rFont val="Tahoma"/>
            <family val="2"/>
          </rPr>
          <t xml:space="preserve">
pueden no saberlo, iplaneg provee esta información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 Karina</author>
  </authors>
  <commentList>
    <comment ref="D23" authorId="0" shapeId="0" xr:uid="{0BB8D9D5-BF16-42AB-8889-711BF7C90508}">
      <text>
        <r>
          <rPr>
            <b/>
            <sz val="9"/>
            <color indexed="81"/>
            <rFont val="Tahoma"/>
            <family val="2"/>
          </rPr>
          <t>Linda Karina:</t>
        </r>
        <r>
          <rPr>
            <sz val="9"/>
            <color indexed="81"/>
            <rFont val="Tahoma"/>
            <family val="2"/>
          </rPr>
          <t xml:space="preserve">
pueden no saberlo, iplaneg provee esta información</t>
        </r>
      </text>
    </comment>
  </commentList>
</comments>
</file>

<file path=xl/sharedStrings.xml><?xml version="1.0" encoding="utf-8"?>
<sst xmlns="http://schemas.openxmlformats.org/spreadsheetml/2006/main" count="1945" uniqueCount="450">
  <si>
    <t>FICHA TÉCNICA DE INDICADOR</t>
  </si>
  <si>
    <t>1. Identificación del indicador</t>
  </si>
  <si>
    <t>2. Medición del indicador</t>
  </si>
  <si>
    <t>2.3 Frecuencia de medición</t>
  </si>
  <si>
    <t xml:space="preserve">2.4 Cobertura geográfica </t>
  </si>
  <si>
    <t>1.1 ID del indicador</t>
  </si>
  <si>
    <t>1.2 Nombre del indicador</t>
  </si>
  <si>
    <t>1.3 Definición del indicador</t>
  </si>
  <si>
    <t xml:space="preserve">2.2 Variables </t>
  </si>
  <si>
    <t>Variables</t>
  </si>
  <si>
    <t>B:</t>
  </si>
  <si>
    <t>A:</t>
  </si>
  <si>
    <t>Descripción</t>
  </si>
  <si>
    <t>Unidad de medida</t>
  </si>
  <si>
    <t>3.3 Agenda 2030</t>
  </si>
  <si>
    <t>Meta</t>
  </si>
  <si>
    <t>Variable A</t>
  </si>
  <si>
    <t>Variable B</t>
  </si>
  <si>
    <t>Año</t>
  </si>
  <si>
    <t>5. Programación</t>
  </si>
  <si>
    <t>6. Entidad/Área responsable</t>
  </si>
  <si>
    <t>1.5 Unidad de medida</t>
  </si>
  <si>
    <t>1.4 Tipo de indicador</t>
  </si>
  <si>
    <t>1.6 Sentido del indicador</t>
  </si>
  <si>
    <t>1.7 Dimensión</t>
  </si>
  <si>
    <t>Sobredemanda</t>
  </si>
  <si>
    <t>4.1 Línea base</t>
  </si>
  <si>
    <t>3.2 Objetivo del instrumento</t>
  </si>
  <si>
    <t>6.1 Entidad responsable</t>
  </si>
  <si>
    <t>6.2 Funcionario Responsable</t>
  </si>
  <si>
    <t>6.3 Teléfono</t>
  </si>
  <si>
    <t>6.4 Correo electrónico</t>
  </si>
  <si>
    <t>3.1 Instrumento de planeación</t>
  </si>
  <si>
    <t xml:space="preserve">4. Línea Base y  meta </t>
  </si>
  <si>
    <t xml:space="preserve">2.5 Tipo de reporte </t>
  </si>
  <si>
    <t xml:space="preserve">2.6 Fuente de información </t>
  </si>
  <si>
    <t>2.9 Observaciones</t>
  </si>
  <si>
    <t>2.7 Fecha de disponibilidad de la Información</t>
  </si>
  <si>
    <t>2.8 Liga de seguimiento (URL)</t>
  </si>
  <si>
    <t>4.2 Meta</t>
  </si>
  <si>
    <t>Valor</t>
  </si>
  <si>
    <t>3. Alineación</t>
  </si>
  <si>
    <t>2.1 Fórmula de cálculo del indicador (Algoritmo)</t>
  </si>
  <si>
    <t>Anual</t>
  </si>
  <si>
    <t>Municipio de Coroneo, Guanajuato</t>
  </si>
  <si>
    <t>Enero de cada año</t>
  </si>
  <si>
    <t>Objetivo: Garantizar una participación ciudadana activa, representativa e inclusiva en los procesos municipales.</t>
  </si>
  <si>
    <t>Nombre: Programa de Gobierno Coroneo 2024-2027</t>
  </si>
  <si>
    <t>ID: 1.1 Participación Ciudadana</t>
  </si>
  <si>
    <t>I1.1 Participación Ciudadana</t>
  </si>
  <si>
    <t>Núm. ODS: 16</t>
  </si>
  <si>
    <t>ODS: Meta 16.7 Garantizar la adopción en todos los niveles de decisiones inclusivas, participativas y representativas que respondan a las necesidades.</t>
  </si>
  <si>
    <t>Dirección de Planeación para el Desarrollo Municipal</t>
  </si>
  <si>
    <t>M.A.E. Francisco Javier Elizondo Sánchez</t>
  </si>
  <si>
    <t>4214730357 Ext. 133</t>
  </si>
  <si>
    <t>planeacion@coroneo.gob.mx</t>
  </si>
  <si>
    <t>ID: IP003</t>
  </si>
  <si>
    <t>I1.2 Mejora Administrativa</t>
  </si>
  <si>
    <t>I1.3 Gobierno Abierto</t>
  </si>
  <si>
    <t>I1.4 Seguridad Pública</t>
  </si>
  <si>
    <t>I1.5 Movilidad y Transporte</t>
  </si>
  <si>
    <t>I1.6 Agua potable y alcantarillado</t>
  </si>
  <si>
    <t>I1.7 Alumbrado Público</t>
  </si>
  <si>
    <t>I1.8 Recolección de Residuos</t>
  </si>
  <si>
    <t>I1.9 Panteones</t>
  </si>
  <si>
    <t>I1.10 Rastro</t>
  </si>
  <si>
    <t>I1.11 Áreas Verdes</t>
  </si>
  <si>
    <t>I2.1 Programas Sociales</t>
  </si>
  <si>
    <t>I2.2 Promotoría Comunitaria</t>
  </si>
  <si>
    <t>I2.3 Educación, Niñez y Juventudes</t>
  </si>
  <si>
    <t>I2.4 Deporte y Recreación</t>
  </si>
  <si>
    <t>I2.5 Cultura e Identidad</t>
  </si>
  <si>
    <t>I2.6 Grupos Vulnerables</t>
  </si>
  <si>
    <t>I2.7 Salud y prevención</t>
  </si>
  <si>
    <t>I3.1 Herramientas para el Empleo</t>
  </si>
  <si>
    <t>I3.2 Impulso al Comercio, al Artesano y a la MiPyME</t>
  </si>
  <si>
    <t>I3.3 Fortalecimiento Turístico</t>
  </si>
  <si>
    <t>I3.4 Apoyo al Campo</t>
  </si>
  <si>
    <t>I4.1 Infraestructura y Obra Pública</t>
  </si>
  <si>
    <t>I4.2 Gestión Eficiente del Territorio</t>
  </si>
  <si>
    <t>I4.3 Ecología y Preservación</t>
  </si>
  <si>
    <t>Estratégico</t>
  </si>
  <si>
    <t>Gestión</t>
  </si>
  <si>
    <t>Número de accidentes</t>
  </si>
  <si>
    <t>Número de personas</t>
  </si>
  <si>
    <t>Número de apoyos</t>
  </si>
  <si>
    <t>Número de eventos</t>
  </si>
  <si>
    <t>Número de campañas</t>
  </si>
  <si>
    <t>Ascendente</t>
  </si>
  <si>
    <t>Descendente</t>
  </si>
  <si>
    <t>Eficacia</t>
  </si>
  <si>
    <t>Eficiencia</t>
  </si>
  <si>
    <t>Calidad</t>
  </si>
  <si>
    <t>Número de trámites</t>
  </si>
  <si>
    <t>Registros administrativos municipales</t>
  </si>
  <si>
    <t>Unidad de Transparencia.</t>
  </si>
  <si>
    <t>TSU. Marcela Saavedra Mercado</t>
  </si>
  <si>
    <t>transparencia@coroneo.gob.mx</t>
  </si>
  <si>
    <t>Mando Único - Seguridad Pública</t>
  </si>
  <si>
    <t>Mando Único</t>
  </si>
  <si>
    <t>mandounico@coroneo.gob.mx</t>
  </si>
  <si>
    <t>Dirección General de Movilidad, Transporte y Protección Civil (Coordinación de Movilidad y Transporte, Protección Civil).</t>
  </si>
  <si>
    <t>TPIA. Valeria Vega Ruíz</t>
  </si>
  <si>
    <t>proteccioncivil@coroneo.gob.mx</t>
  </si>
  <si>
    <t>Junta Municipal de Agua Potable, Alcantarillado y Saneamiento de Coroneo.</t>
  </si>
  <si>
    <t>L.A. Elizabeth Correa Estrada</t>
  </si>
  <si>
    <t>421 47 3 01 40</t>
  </si>
  <si>
    <t>jumapasc@coroneo.gob.mx</t>
  </si>
  <si>
    <t>421 47 3 01 26</t>
  </si>
  <si>
    <t>Dirección de Servicios Municipales.</t>
  </si>
  <si>
    <t>C. Carlos García Chombo</t>
  </si>
  <si>
    <t>serviciosmunicipales@coroneo.gob.mx</t>
  </si>
  <si>
    <t>Dirección de Desarrollo Social.</t>
  </si>
  <si>
    <t>Ing. Jesús Ruíz Rodríguez</t>
  </si>
  <si>
    <t>4214730357 Ext.130</t>
  </si>
  <si>
    <t>4214730357 Ext.124</t>
  </si>
  <si>
    <t>desarrollosocial@coroneo.gob.mx</t>
  </si>
  <si>
    <t>Dirección de Promotoría Comunitaria.</t>
  </si>
  <si>
    <t>C. Zaira Antonia Mendoza Peña</t>
  </si>
  <si>
    <t>4214730357 Ext.113</t>
  </si>
  <si>
    <t>promotoria@coroneo.gob.mx</t>
  </si>
  <si>
    <t>Dirección de Juventudes.</t>
  </si>
  <si>
    <t>Lic. Rosario Correa Morales</t>
  </si>
  <si>
    <t>juventudes@coroneo.gob.mx</t>
  </si>
  <si>
    <t>Dirección de Deportes.</t>
  </si>
  <si>
    <t>TEM. Antonio Chombo Herrera</t>
  </si>
  <si>
    <t>comude@coroneo.gob.mx</t>
  </si>
  <si>
    <t>Casa de la Cultura.</t>
  </si>
  <si>
    <t>C. Stephanie Sánchez Moreno</t>
  </si>
  <si>
    <t>421 47 3 05 32</t>
  </si>
  <si>
    <t>Dirección de Atención a la Mujer, el Migrante y la Diversidad Sexual y de Género.</t>
  </si>
  <si>
    <t>Lic. Guadalupe Tinajero González</t>
  </si>
  <si>
    <t>4214730357 Ext. 102</t>
  </si>
  <si>
    <t>mujerymigrante@coroneo.gob.mx</t>
  </si>
  <si>
    <t>Coordinación de Prevención Social de la Violencia y la Delincuencia.</t>
  </si>
  <si>
    <t>Dirección de Desarrollo Económico.</t>
  </si>
  <si>
    <t>LIC. CP Y AP Román Torres Caballero</t>
  </si>
  <si>
    <t>4214730357 Ext. 129</t>
  </si>
  <si>
    <t>Dirección de Turismo.</t>
  </si>
  <si>
    <t>C. Enrique Osornio Becerra</t>
  </si>
  <si>
    <t>direcciondeturismocoroneo@gmail.com</t>
  </si>
  <si>
    <t>Dirección de Desarrollo Rural.</t>
  </si>
  <si>
    <t>Ing. Luis Pérez Plata</t>
  </si>
  <si>
    <t>4214730357 Ext. 111</t>
  </si>
  <si>
    <t>desarrollorural@coroneo.gob.mx</t>
  </si>
  <si>
    <t>Dirección de Obras Públicas.</t>
  </si>
  <si>
    <t>Ing. Gerardo Sanabria Obregón</t>
  </si>
  <si>
    <t>4214730357 Ext. 110</t>
  </si>
  <si>
    <t>obraspublicas@coroneo.gob.mx</t>
  </si>
  <si>
    <t>Dirección de Desarrollo Territorial Sostenible.</t>
  </si>
  <si>
    <t>Arq. María del Rosario Castillo Arellano</t>
  </si>
  <si>
    <t>4214730357 Ext. 128</t>
  </si>
  <si>
    <t>desarrollourbano@coroneo.gob.mx</t>
  </si>
  <si>
    <t>ID: 1.2 Mejora Administrativa</t>
  </si>
  <si>
    <t>Objetivo: Mejorar los trámites y servicios de la adminsitración pública municipal.</t>
  </si>
  <si>
    <t>ODS: 16. Paz, justicia e instituciones sólidas</t>
  </si>
  <si>
    <t>Meta: Meta 16.7 Garantizar la adopción en todos los niveles de decisiones inclusivas, participativas y representativas que respondan a las necesidades.</t>
  </si>
  <si>
    <t>Núm. Meta: 16.7</t>
  </si>
  <si>
    <t>Núm. Meta: 16.6</t>
  </si>
  <si>
    <t>Meta: Meta 16.6 Crear a todos los niveles instituciones eficaces y transparentes que rindan cuentas.</t>
  </si>
  <si>
    <t>Objetivo: Garantizar el acceso a la información y la rendición de cuentas.</t>
  </si>
  <si>
    <t>ID: 1.3 Gobierno Abierto</t>
  </si>
  <si>
    <t>Meta: Meta 16.6 Crear a todos los niveles instituciones eficaces y transparentes que rindan cuentas</t>
  </si>
  <si>
    <t xml:space="preserve">ODS: 16. Paz, justicia e instituciones sólidas </t>
  </si>
  <si>
    <t>casadecultura@coroneo.gob.mx</t>
  </si>
  <si>
    <t>desarrolloeconomico@coroneo.gob.mx</t>
  </si>
  <si>
    <t>ID: 1.4 Seguridad Pública</t>
  </si>
  <si>
    <t>Objetivo: Garantizar la seguridad ciudadana.</t>
  </si>
  <si>
    <t>Núm. Meta: 16.1</t>
  </si>
  <si>
    <t>ID: 1.5 Movilidad y Transporte</t>
  </si>
  <si>
    <t>Objetivo: Garantizar una movilidad segura y eficiente en el municipio.</t>
  </si>
  <si>
    <t>Meta: Meta 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</si>
  <si>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Núm. Meta: 11.2</t>
  </si>
  <si>
    <t>Núm. ODS: 11</t>
  </si>
  <si>
    <t>ODS: 11. Ciudades y comunidades sostenibles</t>
  </si>
  <si>
    <t>Objetivo: Garantizar el acceso al agua potable.</t>
  </si>
  <si>
    <t>ID: 1.6 Agua potable y alcantarillado</t>
  </si>
  <si>
    <t>Meta: 6.1 De aquí a 2030, lograr el acceso universal y equitativo al agua potable a un precio asequible para todos.</t>
  </si>
  <si>
    <t>Núm. Meta: 6.1</t>
  </si>
  <si>
    <t>Núm. ODS: 6</t>
  </si>
  <si>
    <t>ODS: 6. Agua limpia y saneamiento</t>
  </si>
  <si>
    <t>ID: 1.7 Alumbrado Público</t>
  </si>
  <si>
    <t>Objetivo: Incrementar la cobertura y eficiencia del alumbrado público.</t>
  </si>
  <si>
    <t>Meta: 7.1 De aquí a 2030, garantizar el acceso universal a servicios energéticos asequibles, fiables y modernos.</t>
  </si>
  <si>
    <t>Núm. Meta: 7.1</t>
  </si>
  <si>
    <t>Núm. ODS: 7</t>
  </si>
  <si>
    <t>ODS: 7. Energía asequible y no contaminante</t>
  </si>
  <si>
    <t>Objetivo: Asegurar un sistema eficiente y sostenible de recolección de residuos.</t>
  </si>
  <si>
    <t>ID: 1.8 Recolección de Residuos</t>
  </si>
  <si>
    <t>Meta: 12.5 De aquí a 2030, reducir considerablemente la generación de desechos mediante actividades de prevención, reducción, reciclado y reutilización.</t>
  </si>
  <si>
    <t>Núm. Meta: 12.5</t>
  </si>
  <si>
    <t>Núm. ODS: 12</t>
  </si>
  <si>
    <t>ODS: 12. Producción y consumo responsables necesidades.</t>
  </si>
  <si>
    <t>Objetivo: Garantizar la disponibilidad y gestión eficiente de los panteones municipales.</t>
  </si>
  <si>
    <t>ID: 1.9 Panteones</t>
  </si>
  <si>
    <t>Núm. Meta: 11.7</t>
  </si>
  <si>
    <t>Meta: 11.7 De aquí a 2030, proporcionar acceso universal a zonas verdes y espacios públicos seguros, inclusivos y accesibles, en particular para las mujeres y los niños, las personas de edad y las personas con discapacidad.</t>
  </si>
  <si>
    <t>Objetivo: Modernizar y garantizar la operatividad eficiente del rastro municipal.</t>
  </si>
  <si>
    <t>ID: 1.10 Rastro</t>
  </si>
  <si>
    <t>Meta: 2.3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</si>
  <si>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Núm. Meta: 2.3</t>
  </si>
  <si>
    <t>Núm. ODS: 2</t>
  </si>
  <si>
    <t>ODS: 2. Hambre cero</t>
  </si>
  <si>
    <t>ID: 1.11 Áreas Verdes</t>
  </si>
  <si>
    <t>Objetivo: Ampliar, conservar y garantizar el mantenimiento de las áreas verdes del municipio.</t>
  </si>
  <si>
    <t>ID: 2.1 Programas Sociales</t>
  </si>
  <si>
    <t>Objetivo: Promover el desarrollo integral de las familias.</t>
  </si>
  <si>
    <t>Meta:1.3 Poner en práctica a nivel nacional sistemas y medidas apropiadas de protección social para todos y, para 2030, lograr una amplia cobertura de los pobres y los más vulnerables.</t>
  </si>
  <si>
    <t>Núm. Meta: 1.3</t>
  </si>
  <si>
    <t>Núm. ODS: 1</t>
  </si>
  <si>
    <t>ODS: 1. Fin de la pobreza</t>
  </si>
  <si>
    <t>ID: 2.2 Promotoría Comunitaria</t>
  </si>
  <si>
    <t>Objetivo: Consolidar el desarrollo de las comunidades del municipio.</t>
  </si>
  <si>
    <t>ID: 2.3 Educación, Niñez y Juventudes</t>
  </si>
  <si>
    <t>Impulsar el desarrollo educativo de niños,niñas y dolescentes.</t>
  </si>
  <si>
    <t>Meta: 4.1 Meta 4.1 De aquí a 2030, asegurar que todas las niñas y todos los niños terminen la enseñanza primaria y secundaria, que ha de ser gratuita, equitativa y de calidad y producir resultados de aprendizaje pertinentes y efectivos.</t>
  </si>
  <si>
    <t>Núm. Meta: 4.1</t>
  </si>
  <si>
    <t>Núm. ODS: 4</t>
  </si>
  <si>
    <t>ODS: 4. Educación de calidad</t>
  </si>
  <si>
    <t>ID: 2.4 Deporte y Recreación</t>
  </si>
  <si>
    <t>Objetivo: Fomentar la actividad física y la convivencia comunitaria.</t>
  </si>
  <si>
    <t>ID: 2.5 Cultura e Identidad</t>
  </si>
  <si>
    <t>Objetivo: Preservar y promover las tradiciones culturales del municipio.</t>
  </si>
  <si>
    <t>Meta: 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</si>
  <si>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Núm. Meta: 4.7</t>
  </si>
  <si>
    <t>ID: 2.6 Grupos Vulnerables</t>
  </si>
  <si>
    <t>Objetivo: Reducir la desigualdad y mejorar la calidad de vida de los grupos vulnerables.</t>
  </si>
  <si>
    <t>Meta: 1.3 Poner en práctica a nivel nacional sistemas y medidas apropiadas de protección social para todos y, para 2030, lograr una amplia cobertura de los pobres y los más vulnerables.
Meta 5.1  Poner fin a todas las formas de discriminación contra todas las mujeres y las niñas en todo el mundo
Meta 10.2  De aquí a 2030, potenciar y promover la inclusión social, económica y política de todas las personas, independientemente de su edad, sexo, discapacidad, raza, etnia, origen, religión o situación económica u otra condición.</t>
  </si>
  <si>
    <t>Núm. Metas: 1.3, 5.1, 10.2</t>
  </si>
  <si>
    <t>Núm. ODS: 5, 10, 16</t>
  </si>
  <si>
    <t>ODS: 5. Igualdad de género, 10. Reducción de las desigualdades, 16. Paz, justicia e instituciones sólidas</t>
  </si>
  <si>
    <t>ID: 2.7 Salud y prevención</t>
  </si>
  <si>
    <t>Objetivo: Reducir las enfermedades prevenibles en vinculación con el sector salud.</t>
  </si>
  <si>
    <t>Meta: 3.4 Para 2030, reducir en un tercio la mortalidad prematura por enfermedades no transmisibles mediante la prevención y el tratamiento y promover la salud mental y el bienestar.</t>
  </si>
  <si>
    <t>Núm. Meta: 3.4</t>
  </si>
  <si>
    <t>Núm. ODS: 3</t>
  </si>
  <si>
    <t>ODS: 3. Salud y bienestar</t>
  </si>
  <si>
    <t>ID: 3.1 Herramientas para el Empleo</t>
  </si>
  <si>
    <t>Objetivo: Fortalecer la formación técnica y profesional de las personas.</t>
  </si>
  <si>
    <t>Núm. Meta: 4.4</t>
  </si>
  <si>
    <t>Meta:  4.4 De aquí a 2030, aumentar considerablemente el número de jóvenes y adultos que tienen las competencias necesarias, en particular técnicas y profesionales, para acceder al empleo, el trabajo decente y el emprendimiento.</t>
  </si>
  <si>
    <t>ID: 3.2 Impulso al Comercio, al Artesano y a la MiPyME</t>
  </si>
  <si>
    <t>Objetivo: Fortalecer a los pequeños y microempresarios</t>
  </si>
  <si>
    <t>Meta: 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</si>
  <si>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Núm. Meta: 8.3</t>
  </si>
  <si>
    <t>Núm. ODS: 8</t>
  </si>
  <si>
    <t>ODS: 8. Trabajo decente y crecimiento económico</t>
  </si>
  <si>
    <t>ID: 3.3 Fortalecimiento Turístico</t>
  </si>
  <si>
    <t>Objetivo: Fortalecer el turismo sostenible como una fuente clave de ingresos locales.</t>
  </si>
  <si>
    <t>Meta: 8.9 De aquí a 2030, elaborar y poner en práctica políticas encaminadas a promover un turismo sostenible que cree puestos de trabajo y promueva la cultura y los productos locales.</t>
  </si>
  <si>
    <t>Núm. Meta: 8.9</t>
  </si>
  <si>
    <t>ID: 3.4 Apoyo al Campo</t>
  </si>
  <si>
    <t>Objetivo: Fortalecer la producción agropecuaria, pesquera y de traspatio.</t>
  </si>
  <si>
    <t>Meta: 2.4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</si>
  <si>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Núm. Meta: 2.4</t>
  </si>
  <si>
    <t>ID: 4.1 Infraestructura y Obra Pública</t>
  </si>
  <si>
    <t>Objetivo: Mejorar la infraestructura municipal.</t>
  </si>
  <si>
    <t>Meta: 11.3 De aquí a 2030, aumentar la urbanización inclusiva y sostenible y la capacidad para la planificación y la gestión participativas, integradas y sostenibles de los asentamientos humanos en todos los países.</t>
  </si>
  <si>
    <t>Núm. Meta: 11.3</t>
  </si>
  <si>
    <t>ID: 4.2 Gestión Eficiente del Territorio</t>
  </si>
  <si>
    <t>Objetivo: Actualizar y consolidar el Programa Municipal de Desarrollo Urbano y Ordenamiento Ecológico Territorial (PMDUOET).</t>
  </si>
  <si>
    <t>ID: 4.3 Ecología y Preservación</t>
  </si>
  <si>
    <t>Objetivo: Proteger y conservar los recursos naturales del municipio.</t>
  </si>
  <si>
    <t>Meta: 15.1 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</si>
  <si>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Núm. Meta: 15.1</t>
  </si>
  <si>
    <t>Núm. ODS: 15</t>
  </si>
  <si>
    <t>ODS: 15. Vida de ecosistemas terrestres</t>
  </si>
  <si>
    <t>Número de habitantes</t>
  </si>
  <si>
    <t>Incluyen: pago predial, pago de agua potable, permisos de construcción, permisos de división, usos de suelo y asignación de números oficiales.</t>
  </si>
  <si>
    <t>Número de obligaciones de transparencia</t>
  </si>
  <si>
    <t xml:space="preserve">Secretariado Ejecutivo del Sistema Nacional de Seguridad Pública </t>
  </si>
  <si>
    <t>Marzo de cada año</t>
  </si>
  <si>
    <t>Registros administrativos municipales de eventos y mecanismos de participación ciudadana, actas, encuestas de participación social.</t>
  </si>
  <si>
    <t>Número de comunidades</t>
  </si>
  <si>
    <t xml:space="preserve">Número de accidentes </t>
  </si>
  <si>
    <t>Total de viviendas en el municipio.</t>
  </si>
  <si>
    <t>Número de viviendas</t>
  </si>
  <si>
    <t xml:space="preserve">Número de luminarias </t>
  </si>
  <si>
    <t>Total de luminarias en el municipio</t>
  </si>
  <si>
    <t xml:space="preserve">Porcentaje </t>
  </si>
  <si>
    <t>Total de áreas verdes en el municipio</t>
  </si>
  <si>
    <t xml:space="preserve">Número de áreas verdes </t>
  </si>
  <si>
    <t xml:space="preserve">Espacios deportivos operativos </t>
  </si>
  <si>
    <t>Total de espacios deportivos en el municipio</t>
  </si>
  <si>
    <t>Número de espacios deportivos</t>
  </si>
  <si>
    <t xml:space="preserve">Número de eventos </t>
  </si>
  <si>
    <t>Total de casos reportados</t>
  </si>
  <si>
    <t xml:space="preserve">Número de escuelas </t>
  </si>
  <si>
    <t>Número de delitos</t>
  </si>
  <si>
    <t xml:space="preserve">Número de habitantes </t>
  </si>
  <si>
    <t>Metros cuadrados</t>
  </si>
  <si>
    <t>Número de luminarias modernizadas.</t>
  </si>
  <si>
    <t>Número de zonas</t>
  </si>
  <si>
    <t>Áreas verdes municipales: Jardín Principal, Unidad Deportiva, Glorieta del Boulevard, Presa de Cebolletas, Unidad Deportiva de Bodo, Áreas Verdes de Casa de Cultura, Auditorio Municipal y Vivero del DIF.</t>
  </si>
  <si>
    <t>La línea base del 2023 no incluye los apoyos otorgados en la contingencia por granizada atípica.</t>
  </si>
  <si>
    <t>Total de comunidades en el municipio.</t>
  </si>
  <si>
    <t>Número de comunidades cubiertas por proyectos comunitarios.</t>
  </si>
  <si>
    <t>Meta: 16.7 Garantizar la adopción en todos los niveles de decisiones inclusivas, participativas y representativas que respondan a las necesidades.</t>
  </si>
  <si>
    <t>0</t>
  </si>
  <si>
    <t xml:space="preserve">Meta de apoyos educativos </t>
  </si>
  <si>
    <t>Los espacios deportivos incluidos son: Deportiva Municipal, Auditorio Municipal, Rápido Municipal, así como las Canchas Deportivas en El Capulín, Loma de Presa, Sauz de Cebolletas, Acatlán, Cerro Prieto Oriente y Bodo. Pendientes por activar: Canchas Deportivas de La Huerta, Cerro Colorado, Cebolletas y Piedra Larga.</t>
  </si>
  <si>
    <t xml:space="preserve">Número de Eventos culturales realizados </t>
  </si>
  <si>
    <t>Número de casos que recibieron atención y seguimiento</t>
  </si>
  <si>
    <t>Número de casos</t>
  </si>
  <si>
    <t>Porcentaje anual de casos con atención y seguimiento</t>
  </si>
  <si>
    <t>Número de escuelas cubiertas con programas preventivos</t>
  </si>
  <si>
    <t>Total de escuelas en el municipio</t>
  </si>
  <si>
    <t>Se incluyen las escuelas de nivel primaria, secuendaria y preparatoria</t>
  </si>
  <si>
    <t>TPIA. Valeria Vega Ruíz / Tec.Tania Mondragón Piña</t>
  </si>
  <si>
    <t>Número de personas capacitadas</t>
  </si>
  <si>
    <t>Meta de personas capacitadas</t>
  </si>
  <si>
    <t>Total de apoyos otorgados</t>
  </si>
  <si>
    <t>Meta de Apoyos</t>
  </si>
  <si>
    <t>Total de eventos turísticos realizados</t>
  </si>
  <si>
    <t>Meta de eventos turísticos</t>
  </si>
  <si>
    <t>Total de apoyos a productores</t>
  </si>
  <si>
    <t>Meta de apoyos a productores</t>
  </si>
  <si>
    <t>Metros cuadrados pavimentados</t>
  </si>
  <si>
    <t>Meta de metros cuadrados pavimentados</t>
  </si>
  <si>
    <t xml:space="preserve">Número de campañas ambientales realizadas </t>
  </si>
  <si>
    <t>Meta de campañas ambientales</t>
  </si>
  <si>
    <t>Número de habitantes de 18 años y más</t>
  </si>
  <si>
    <t>Meta: 16.1 Reducir significativamente todas las formas de violencia y las correspondientes tasas de mortalidad en todo el mundo</t>
  </si>
  <si>
    <t>Mide el porcentaje de ciudadanos que participan activamente en procesos de participación ciudadana en comparación con la población total del municipio</t>
  </si>
  <si>
    <t>Número de ciudadanos participantes en procesos de participación ciudadana</t>
  </si>
  <si>
    <t>Total de la población del municipio</t>
  </si>
  <si>
    <t>Indica el porcentaje de trámites administrativos que han sido revisados, optimizados y simplificados para mejorar la atención ciudadana</t>
  </si>
  <si>
    <t>Número de trámites administrativos revisados y mejorados</t>
  </si>
  <si>
    <t>Total de trámites administrativos vigentes</t>
  </si>
  <si>
    <t>Número obligaciones de transparencia cumplidas</t>
  </si>
  <si>
    <t xml:space="preserve"> Total de obligaciones de transparencia</t>
  </si>
  <si>
    <t>Tasa de incidencia total de delitos</t>
  </si>
  <si>
    <t xml:space="preserve">Número de accidentes viales anuales </t>
  </si>
  <si>
    <t xml:space="preserve">Accidentes viales registrados en 2023 </t>
  </si>
  <si>
    <t>Porcentaje de luminarias LED instaladas en el municipio</t>
  </si>
  <si>
    <t>Porcentaje de cobertura de recolección de residuos en zonas urbanas y rurales</t>
  </si>
  <si>
    <t xml:space="preserve"> Total de zonas rurales y urbanas en el municipio</t>
  </si>
  <si>
    <t>Mide el porcentaje de modernización de las instalaciones del rastro municipal y la mejora en la operatividad de sus procesos</t>
  </si>
  <si>
    <t>Porcentaje de infraestructura modernizada y procesos operativos adecuados en el rastro municipal</t>
  </si>
  <si>
    <t>Porcentaje de mantenimiento de áreas verdes</t>
  </si>
  <si>
    <t>Representa el porcentaje de áreas verdes municipales que reciben mantenimiento periódico en relación con el total de áreas verdes existentes</t>
  </si>
  <si>
    <t>Número de áreas verdes que reciben mantenimiento periódico</t>
  </si>
  <si>
    <t>Número de apoyos educativos otorgadas</t>
  </si>
  <si>
    <t>Porcentaje de escuelas beneficiadas con programas preventivos</t>
  </si>
  <si>
    <t>Mide el porcentaje de escuelas del municipio que han sido cubiertas por programas preventivos en temas de salud, seguridad y bienestar social</t>
  </si>
  <si>
    <t>11,083 ciudadanos según INEGI, 2020</t>
  </si>
  <si>
    <t>Porecentaje de trámites administrativos de atención ciudadana revisados y mejorados</t>
  </si>
  <si>
    <t xml:space="preserve">Fórmula de cálculo del indicador: %deTrámitesMejorados = (A/B) × 100
</t>
  </si>
  <si>
    <t>Porcentaje de cumplimiento con obligaciones de transparencia</t>
  </si>
  <si>
    <t xml:space="preserve">Fórmula de cálculo del indicador: %decumplimientodeobligacionesdetransparencia = (A/B) × 100
</t>
  </si>
  <si>
    <t xml:space="preserve">Tasa </t>
  </si>
  <si>
    <t xml:space="preserve">Fórmula de cálculo del indicador: TasadeIncidenciaTotaldeDelitos = (A/B) × 100,000
</t>
  </si>
  <si>
    <t>Total de delitos en el municipio</t>
  </si>
  <si>
    <t xml:space="preserve">Fórmula de cálculo del indicador: %deCoberturadeaguapotable= (A/B) × 100
</t>
  </si>
  <si>
    <t xml:space="preserve">Fórmula de cálculo del indicador: %deAlumbradoPúblicoModernizado = (A/B) × 100
</t>
  </si>
  <si>
    <t>Zonas rurales y urbanas con servicio de recolección de residuos</t>
  </si>
  <si>
    <t xml:space="preserve">Fórmula de cálculo del indicador: %deManteniemientodeÁreasVerdes = (A/B) × 100
</t>
  </si>
  <si>
    <t xml:space="preserve">Numero de beneficiarios que reciben apoyo de programas sociales </t>
  </si>
  <si>
    <t xml:space="preserve">Número de personas </t>
  </si>
  <si>
    <t>Porcentaje de localidades cubiertas por proyectos comunitarios</t>
  </si>
  <si>
    <t xml:space="preserve">Fórmula de cálculo del indicador: %deComunidadesBeneficiadas = (A/B) × 100
</t>
  </si>
  <si>
    <t xml:space="preserve">Fórmula de cálculo del indicador: %deCoberturadeProgramasdePrevención = (A/B) × 100
</t>
  </si>
  <si>
    <t xml:space="preserve">Porcentaje de ciudadanos participantes en procesos de participación ciudadana en relación con la población total. </t>
  </si>
  <si>
    <t>N/A</t>
  </si>
  <si>
    <t>Indica el porcentaje de espacios deportivos municipales que se encuentran en condiciones adecuadas de uso y funcionamiento, en relación con el total de espacios deportivos existentes en el municipio.</t>
  </si>
  <si>
    <t>Porcentaje de espacios deportivos municipales operativos</t>
  </si>
  <si>
    <t>Porcentaje</t>
  </si>
  <si>
    <t>Porcentaje de viviendas con acceso regular a agua potable</t>
  </si>
  <si>
    <t>Número de viviendas con toma/conexión activa</t>
  </si>
  <si>
    <t xml:space="preserve">Demanda </t>
  </si>
  <si>
    <t>Porcentaje de reducción anual de accidentes viales registrados en el municipio</t>
  </si>
  <si>
    <t>Mide el nivel de cumplimiento de la administración municipal respecto a las obligaciones establecidas en materia de transparencia y acceso a la información pública, conforme al marco normativo vigente.</t>
  </si>
  <si>
    <t>Conforme al Artículo 26 de la Ley de Transparencia y Acceso a la Información Pública para el Estado de Guanajuato, el municipio cumple actualmente con el 100% de sus obligaciones. Este indicador se considera de mantenimiento, por lo que la meta se mantiene constante durante el periodo 2024–2027, con el objetivo de evitar retrocesos y garantizar la rendición de cuentas.</t>
  </si>
  <si>
    <t>Mide la frecuencia de delitos registrados en el municipio durante el año, en relación con la población de 18 años y más, expresada como tasa por cada 100,000 habitantes.</t>
  </si>
  <si>
    <t xml:space="preserve">Aunque la línea base del indicador se estableció con datos del Secretariado Ejecutivo del Sistema Nacional de Seguridad Pública, se ha identificado que dicha fuente no publica de forma periódica ni estandarizada la tasa de incidencia delictiva a nivel municipal. En consecuencia, para garantizar la actualización continua del indicador y mantener su relevancia operativa, se ha optado por solicitar trimestralmente al Mando Único de Seguridad Pública de Coroneo el número de delitos registrados.
El valor anual del indicador se calcula a partir del acumulado de delitos reportados en los cuatro trimestres del año, dividido entre la población de 18 años y más, y multiplicado por 100,000. Este procedimiento permite mantener la trazabilidad del dato, asegurar su vigencia y responder con mayor precisión a los objetivos del Programa de Gobierno en materia de seguridad ciudadana.
Fuentes: https://sesesp.guanajuato.gob.mx/docs/3070/Coroneo_09-2024.pdf / https://delitosmexico.onc.org.mx/tendencia/guanajuato?unit=folders&amp;indicator=researchFolders&amp;group=anual&amp;crime=0&amp;states=11010&amp;domain=-fa / https://delitosmexico.onc.org.mx/variacion?unit=folders&amp;indicator=researchFoldersRate&amp;group=month&amp;state=11&amp;period=2-2025&amp;domain=&amp;municipality=11010 </t>
  </si>
  <si>
    <t>Mide el porcentaje de reducción en el número de accidentes viales registrados en el municipio durante el año, en comparación con el año base 2023.</t>
  </si>
  <si>
    <t>El indicador se calcula con base en registros administrativos municipales sobre accidentes viales. La línea base corresponde al año 2023, con 59 accidentes registrados. La meta es reducir progresivamente este número hasta alcanzar una disminución del 30.5% en 2027. Este indicador permite monitorear el impacto de las acciones implementadas en materia de movilidad y seguridad vial.</t>
  </si>
  <si>
    <t>Mide el porcentaje de viviendas del municipio que cuentan con conexión activa y suministro regular de agua potable, considerando tanto tomas nuevas como ampliaciones operativas del servicio.</t>
  </si>
  <si>
    <t>La cobertura operativa de agua potable se monitorea mediante la instalación de tomas nuevas reportadas por JUMAPASC y la actualización anual de la base de viviendas del municipio. La base inicial se deriva del Censo de Población y Vivienda 2020 (3,133 viviendas), ajustada con permisos de construcción otorgados entre 2023 y 2025 (+116 viviendas), lo que da una base operativa de 3,249 viviendas. Se consideran como nuevos servicios tanto las tomas domiciliarias activas como las viviendas beneficiadas por proyectos de ampliación de red.</t>
  </si>
  <si>
    <t>Mide el grado de modernización del sistema de alumbrado público mediante la instalación de luminarias con tecnología LED, en relación con el total de luminarias existentes en el municipio.</t>
  </si>
  <si>
    <t>El total de luminarias se obtiene de los registros municipales de la Dirección de Servicios Municipales. Para el año 2023, se contabilizan 1,890 luminarias en el municipio. El indicador mide el avance en la modernización del sistema de alumbrado público mediante la instalación de luminarias LED, con el objetivo de mejorar la eficiencia energética, reducir costos de mantenimiento y contribuir a la sostenibilidad ambiental.</t>
  </si>
  <si>
    <t>Mide el porcentaje del municipio que cuenta con servicio de recolección de residuos sólidos tanto en zonas urbanas como rurales.</t>
  </si>
  <si>
    <t>Porcentaje de avance en la actualización del Reglamento Municipal de Panteones</t>
  </si>
  <si>
    <t>Mide el grado de avance en el proceso de revisión, actualización, autorización y publicación del Reglamento Municipal de Panteones, expresado como porcentaje acumulado conforme se cumplen las etapas establecidas.</t>
  </si>
  <si>
    <t xml:space="preserve">Porcentaje  </t>
  </si>
  <si>
    <t>Número de etapas completadas</t>
  </si>
  <si>
    <t xml:space="preserve">Número de etapas </t>
  </si>
  <si>
    <t>Total de etapas previstas</t>
  </si>
  <si>
    <t>Número de áreas funcionales modernizadas</t>
  </si>
  <si>
    <t xml:space="preserve">	Total de áreas funcionales del rastro</t>
  </si>
  <si>
    <t>Número</t>
  </si>
  <si>
    <t>Para efectos del cálculo, se considera que el rastro municipal está compuesto por cinco áreas funcionales: oficinas administrativas, área de lockers y vestidores, área de matanza, cámara de separación de vísceras verdes y rojas, y zona de carga y estacionamiento de la unidad de transporte. Cada área representa el 20% del total. Para alcanzar el 100% de modernización, es necesario construir la cámara de separación de vísceras verdes y rojas, así como habilitar un área específica para la separación de sólidos.</t>
  </si>
  <si>
    <t>Porcentaje de personas que reciben apoyos de programas sociales.</t>
  </si>
  <si>
    <t xml:space="preserve">Número de personas beneficiarias programadas. </t>
  </si>
  <si>
    <t>Indica el porcentaje de personas que reciben apoyos o beneficios a través de programas sociales municipales, en relación con el total de personas programadas para recibir dichos apoyos.</t>
  </si>
  <si>
    <t>Demanda</t>
  </si>
  <si>
    <t>Mide el porcentaje de comunidades del municipio que han sido atendidas mediante proyectos de desarrollo comunitario, en relación con el total de comunidades existentes.</t>
  </si>
  <si>
    <t>El municipio de Coroneo cuenta con cobertura total del servicio de recolección de residuos sólidos, abarcando las 28 comunidades y la cabecera municipal. Este indicador se clasifica como de mantenimiento, ya que su objetivo principal es preservar dicha cobertura durante el periodo 2024–2027. Su seguimiento permite garantizar la eficiencia operativa del sistema de recolección, así como su sostenibilidad ambiental y administrativa, evitando retrocesos en la prestación del servicio.</t>
  </si>
  <si>
    <t>La línea base 2023 refleja cobertura total. La meta 2027 mantiene el 100% como compromiso de continuidad, no de expansión. El indicador busca asegurar que todas las comunidades reciban atención anual sin retrocesos, mediante seguimiento operativo y priorización territorial.</t>
  </si>
  <si>
    <t>Porcentaje de cumplimiento en la entrega de apoyos educativos</t>
  </si>
  <si>
    <t>Mide el porcentaje de apoyos educativos (becas, estímulos o ayudas escolares) entregados a estudiantes del municipio en relación con la meta anual programada.</t>
  </si>
  <si>
    <t>El indicador incluye apoyos educativos otorgados directamente por el municipio y aquellos gestionados ante instancias estatales por el área de Juventudes.
En el ejercicio 2024 no se programó la entrega directa de apoyos, ya que se priorizó la consolidación de procesos administrativos, incluyendo la depuración del padrón de beneficiarios, la formalización de convenios interinstitucionales y la gestión documental para el fortalecimiento del programa.</t>
  </si>
  <si>
    <t>Registros administrativos municipales.</t>
  </si>
  <si>
    <t>Porcentaje de cumplimiento en la realización de eventos culturales.</t>
  </si>
  <si>
    <t>Mide el porcentaje de eventos culturales realizados en el municipio en relación con la meta anual programada.</t>
  </si>
  <si>
    <t>Total de eventos culturales programados</t>
  </si>
  <si>
    <t>Porcentaje de casos de violencia atendidos y con seguimiento</t>
  </si>
  <si>
    <t>Mide el porcentaje de casos de violencia reportados que reciben atención y seguimiento por parte de las autoridades municipales, en relación con el total de casos registrados durante el año.</t>
  </si>
  <si>
    <t>Fórmula de cálculo del indicador: %de AtenciónySeguimiento = (A/B) × 100</t>
  </si>
  <si>
    <t>El indicador refleja el compromiso municipal de atender y dar seguimiento a todos los casos de violencia reportados.
No se establece una meta en número absoluto, ya que los casos varían cada año. La meta es mantener una cobertura del 100% en atención y seguimiento.
Se considera atención efectiva cuando el caso es canalizado, registrado y acompañado por las instancias correspondientes.</t>
  </si>
  <si>
    <t>Porcentaje de cumplimiento en la capacitación de personas</t>
  </si>
  <si>
    <t>Mide el porcentaje de personas capacitadas por el municipio en relación con la meta anual programada, como parte de las acciones para fortalecer la formación técnica y profesional.</t>
  </si>
  <si>
    <t>El indicador considera capacitaciones promovidas directamente por el municipio o gestionadas ante instancias estatales.
En 2024 no se programó capacitación directa, ya que se priorizó la planeación, diagnóstico de necesidades y vinculación institucional.
A partir de 2025 se establece una meta anual de 80 personas capacitadas, con enfoque en empleabilidad y emprendimiento.</t>
  </si>
  <si>
    <t>Porcentaje de cumplimiento en la entrega de apoyos a MiPyMEs y artesanos</t>
  </si>
  <si>
    <t>Mide el porcentaje de apoyos financieros, materiales o de capacitación entregados a microempresas, pequeñas empresas y artesanos locales, en relación con la meta anual programada.</t>
  </si>
  <si>
    <t>El indicador considera apoyos otorgados directamente por el municipio o gestionados ante instancias estatales.
En 2024 no se programó entrega directa de apoyos, ya que se priorizó el diagnóstico económico local, la vinculación institucional y el diseño de mecanismos de asignación.
A partir de 2025 se establece una meta anual de 30 apoyos, con enfoque en fortalecimiento productivo y formalización de unidades económicas.</t>
  </si>
  <si>
    <t>Porcentaje de cumplimiento en la realización de eventos turísticos</t>
  </si>
  <si>
    <t>Mide el porcentaje de eventos turísticos realizados en el municipio en relación con la meta anual programada, como parte de las acciones para fortalecer el turismo sostenible.</t>
  </si>
  <si>
    <t xml:space="preserve">Eficacia </t>
  </si>
  <si>
    <t>Fórmula de cálculo del indicador: CumplimientodePersonasCapacitadas = (A/B)*100</t>
  </si>
  <si>
    <t>Este indicador mantiene una línea base y una meta anual de 5 eventos turísticos, ya que el municipio ha consolidado una capacidad operativa estable para su organización. La meta no busca incrementar el número, sino asegurar continuidad, calidad y pertinencia de los eventos como estrategia de posicionamiento turístico y fortalecimiento económico local.</t>
  </si>
  <si>
    <t>Porcentaje de cumplimiento en la entrega de apoyos a productores</t>
  </si>
  <si>
    <t>Mide el porcentaje de apoyos entregados a productores agrícolas, ganaderos y artesanales del municipio en relación con la meta anual programada.</t>
  </si>
  <si>
    <t>Fórmula de cálculo del indicador: CumplimientodeApoyosaProductores = (A/B)*100</t>
  </si>
  <si>
    <t>Porcentaje de cumplimiento en la ejecución de pavimentación (m²)</t>
  </si>
  <si>
    <t>Mide el porcentaje de metros cuadrados de pavimentación ejecutados en calles y vialidades del municipio en relación con la meta anual programada.</t>
  </si>
  <si>
    <t xml:space="preserve">Fórmula de cálculo del indicador: Porcentaje de CumplimientodePavimentación = (A/B)*100
</t>
  </si>
  <si>
    <t>Porcentaje de avance en la actualización y publicación del PMDUOET</t>
  </si>
  <si>
    <t>Mide el grado de avance en el proceso de revisión, actualización, autorización y publicación del PMDUOET, expresado como porcentaje acumulado conforme se cumplen las etapas establecidas.</t>
  </si>
  <si>
    <t xml:space="preserve">Gestión </t>
  </si>
  <si>
    <t>Porcentaje de cumplimiento en la implementación de campañas ambientales</t>
  </si>
  <si>
    <t>Mide el porcentaje de campañas ambientales realizadas en el municipio en relación con la meta anual programada, como parte de las acciones para conservar el entorno natural.</t>
  </si>
  <si>
    <t xml:space="preserve">Acumulado </t>
  </si>
  <si>
    <t>Acumulado</t>
  </si>
  <si>
    <t>No acumulado</t>
  </si>
  <si>
    <t>Fórmula de cálculo del indicador: CumplimientodeApoyosEducativosOtorgados = (A/B)*100</t>
  </si>
  <si>
    <t>Fórmula de cálculo del indicador: %deParticipacion = (A/B)*100</t>
  </si>
  <si>
    <t>Fórmula de cálculo del indicador: %deDisminucióndeAccidentes = ((B-A)/B)*100</t>
  </si>
  <si>
    <t>Fórmula de cálculo del indicador: %deCoberturadeRecoleccióndeResiduos = (A/B) × 100</t>
  </si>
  <si>
    <t>Fórmula de cálculo del indicador: Porcentajedeavance= (A/B)*100</t>
  </si>
  <si>
    <t>Fórmula de cálculo del indicador: %deInstalacionesModernizadasdelRastroMunicipal = (A/B) × 100</t>
  </si>
  <si>
    <t>Fórmula de cálculo del indicador: %decoberturadebeneficiarios = (A/B)*100</t>
  </si>
  <si>
    <t>Fórmula de cálculo del indicador: %deEspaciosDeportivosOperativos = (A/B)*100</t>
  </si>
  <si>
    <t>Fórmula de cálculo del indicador: PorcentajedeEventosCulturalesRealizados = (A/B)*100</t>
  </si>
  <si>
    <t>Fórmula de cálculo del indicador: CumplimientodeApoyosOtorgados = (A/B)*100</t>
  </si>
  <si>
    <t>Fórmula de cálculo del indicador: CumplimientodeEventosTurísticosRealizados  = (A/B)*100</t>
  </si>
  <si>
    <t>Fórmula de cálculo del indicador: %deCumplimientodeCampañasAmbientales = (A/B)*100</t>
  </si>
  <si>
    <t>La línea base de 3 campañas en 2023 refleja el esfuerzo inicial del municipio en materia ambiental. La meta anual se ajusta a 4 campañas para fortalecer la continuidad, diversificación temática y cobertura territorial de las acciones de preservación.
En 2024 no se programaron campañas directas, ya que se priorizó el rediseño de contenidos y diagnóstico de impacto.</t>
  </si>
  <si>
    <t>El indicador se estructura como un proceso de cinco etapas secuenciales, cada una equivalente al 20% del avance total. Estas etapas comprenden: la elaboración del proyecto de reglamento, su revisión por parte del Departamento Jurídico, la autorización por la comisión del Ayuntamiento correspondiente, la aprobación por el Ayuntamiento y, finalmente, su publicación en el Periódico Oficial del Estado de Guanajuato.</t>
  </si>
  <si>
    <t>El indicador se estructura como un proceso de cinco etapas secuenciales, cada una equivalente al 20% del avance total. Estas etapas comprenden: la elaboración del proyecto del PMDUOET, la obtención del dictamen por parte del IPLANEG, la autorización por la comisión del Ayuntamiento correspondiente, la aprobación por el Ayuntamiento y, finalmente, su publicación en el Periódico Oficial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</si>
</sst>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_ ;\-0.0\ "/>
    <numFmt numFmtId="167" formatCode="0.0%"/>
    <numFmt numFmtId="168" formatCode="0.00000%"/>
  </numFmts>
  <fonts count="21" x14ac:knownFonts="1">
    <font>
      <sz val="11"/>
      <color theme="1"/>
      <name val="Calibri"/>
      <family val="2"/>
      <scheme val="minor"/>
    </font>
    <font>
      <sz val="9"/>
      <color indexed="81"/>
      <name val="Tahoma"/>
      <family val="2"/>
    </font>
    <font>
      <b/>
      <sz val="9"/>
      <color indexed="81"/>
      <name val="Tahoma"/>
      <family val="2"/>
    </font>
    <font>
      <sz val="11"/>
      <color rgb="FF000000"/>
      <name val="Calibri"/>
      <family val="2"/>
      <charset val="1"/>
    </font>
    <font>
      <sz val="11"/>
      <color theme="1"/>
      <name val="Calibri"/>
      <family val="2"/>
      <scheme val="minor"/>
    </font>
    <font>
      <u/>
      <sz val="11"/>
      <color theme="10"/>
      <name val="Calibri"/>
      <family val="2"/>
      <scheme val="minor"/>
    </font>
    <font>
      <u/>
      <sz val="12"/>
      <color theme="1"/>
      <name val="Arial"/>
      <family val="2"/>
    </font>
    <font>
      <sz val="12"/>
      <color theme="1"/>
      <name val="Arial"/>
      <family val="2"/>
    </font>
    <font>
      <sz val="12"/>
      <color theme="0"/>
      <name val="Arial"/>
      <family val="2"/>
    </font>
    <font>
      <b/>
      <sz val="12"/>
      <color theme="0"/>
      <name val="Arial"/>
      <family val="2"/>
    </font>
    <font>
      <b/>
      <sz val="12"/>
      <color theme="1"/>
      <name val="Arial"/>
      <family val="2"/>
    </font>
    <font>
      <sz val="12"/>
      <name val="Arial"/>
      <family val="2"/>
    </font>
    <font>
      <u/>
      <sz val="12"/>
      <color theme="10"/>
      <name val="Arial"/>
      <family val="2"/>
    </font>
    <font>
      <sz val="8"/>
      <name val="Calibri"/>
      <family val="2"/>
      <scheme val="minor"/>
    </font>
    <font>
      <sz val="11"/>
      <color theme="0"/>
      <name val="Arial"/>
      <family val="2"/>
    </font>
    <font>
      <b/>
      <sz val="11"/>
      <color theme="0"/>
      <name val="Arial"/>
      <family val="2"/>
    </font>
    <font>
      <sz val="11"/>
      <color theme="1"/>
      <name val="Arial"/>
      <family val="2"/>
    </font>
    <font>
      <b/>
      <sz val="11"/>
      <color theme="1"/>
      <name val="Arial"/>
      <family val="2"/>
    </font>
    <font>
      <u/>
      <sz val="11"/>
      <color theme="1"/>
      <name val="Arial"/>
      <family val="2"/>
    </font>
    <font>
      <sz val="12"/>
      <color theme="1"/>
      <name val="Calibri"/>
      <family val="2"/>
    </font>
    <font>
      <sz val="12"/>
      <color rgb="FF00000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rgb="FF000000"/>
      </right>
      <top style="thin">
        <color indexed="64"/>
      </top>
      <bottom style="thin">
        <color indexed="64"/>
      </bottom>
      <diagonal/>
    </border>
  </borders>
  <cellStyleXfs count="4">
    <xf numFmtId="0" fontId="0" fillId="0" borderId="0"/>
    <xf numFmtId="0" fontId="3" fillId="0" borderId="0"/>
    <xf numFmtId="9" fontId="4" fillId="0" borderId="0" applyFont="0" applyFill="0" applyBorder="0" applyAlignment="0" applyProtection="0"/>
    <xf numFmtId="0" fontId="5" fillId="0" borderId="0" applyNumberFormat="0" applyFill="0" applyBorder="0" applyAlignment="0" applyProtection="0"/>
  </cellStyleXfs>
  <cellXfs count="191">
    <xf numFmtId="0" fontId="0" fillId="0" borderId="0" xfId="0"/>
    <xf numFmtId="0" fontId="0" fillId="0" borderId="0" xfId="0" applyAlignment="1">
      <alignment vertical="center"/>
    </xf>
    <xf numFmtId="0" fontId="0" fillId="0" borderId="0" xfId="0"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7" fillId="4" borderId="15" xfId="0" applyFont="1" applyFill="1" applyBorder="1" applyAlignment="1">
      <alignment horizontal="left" vertical="center" wrapText="1"/>
    </xf>
    <xf numFmtId="0" fontId="7" fillId="0" borderId="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7" fillId="4" borderId="15" xfId="0" applyFont="1" applyFill="1" applyBorder="1" applyAlignment="1">
      <alignment vertical="center" wrapText="1"/>
    </xf>
    <xf numFmtId="0" fontId="7" fillId="4" borderId="6"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4" borderId="27" xfId="0" applyFont="1" applyFill="1" applyBorder="1" applyAlignment="1">
      <alignment vertical="center" wrapText="1"/>
    </xf>
    <xf numFmtId="0" fontId="7" fillId="4" borderId="13" xfId="0" applyFont="1" applyFill="1" applyBorder="1" applyAlignment="1">
      <alignment horizontal="left" vertical="center" wrapText="1"/>
    </xf>
    <xf numFmtId="0" fontId="7" fillId="4" borderId="17" xfId="0" applyFont="1" applyFill="1" applyBorder="1" applyAlignment="1">
      <alignment vertical="center" wrapText="1"/>
    </xf>
    <xf numFmtId="0" fontId="11" fillId="0" borderId="7"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9" xfId="0" applyFont="1" applyBorder="1" applyAlignment="1">
      <alignment horizontal="center" vertical="center" wrapText="1"/>
    </xf>
    <xf numFmtId="0" fontId="7" fillId="5" borderId="32"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8" xfId="0" applyFont="1" applyFill="1" applyBorder="1" applyAlignment="1">
      <alignment horizontal="center" vertical="center" wrapText="1"/>
    </xf>
    <xf numFmtId="9" fontId="7" fillId="4" borderId="9"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20" xfId="0" applyFont="1" applyBorder="1" applyAlignment="1">
      <alignment horizontal="left" vertical="center" wrapText="1"/>
    </xf>
    <xf numFmtId="0" fontId="7" fillId="0" borderId="37" xfId="0" applyFont="1" applyBorder="1" applyAlignment="1">
      <alignment horizontal="left" vertical="center" wrapText="1"/>
    </xf>
    <xf numFmtId="0" fontId="7" fillId="0" borderId="37" xfId="0" applyFont="1" applyBorder="1" applyAlignment="1">
      <alignment horizontal="center" vertical="center" wrapText="1"/>
    </xf>
    <xf numFmtId="0" fontId="7" fillId="6" borderId="37" xfId="0" applyFont="1" applyFill="1" applyBorder="1" applyAlignment="1">
      <alignment horizontal="left" vertical="center" wrapText="1"/>
    </xf>
    <xf numFmtId="0" fontId="7" fillId="6" borderId="20" xfId="0" applyFont="1" applyFill="1" applyBorder="1" applyAlignment="1">
      <alignment horizontal="left" vertical="center" wrapText="1"/>
    </xf>
    <xf numFmtId="0" fontId="7" fillId="0" borderId="17" xfId="0" applyFont="1" applyBorder="1" applyAlignment="1">
      <alignment vertical="center" wrapText="1"/>
    </xf>
    <xf numFmtId="0" fontId="7" fillId="0" borderId="15" xfId="0" applyFont="1" applyBorder="1" applyAlignment="1">
      <alignment vertical="center" wrapText="1"/>
    </xf>
    <xf numFmtId="0" fontId="16" fillId="0" borderId="0" xfId="0" applyFont="1" applyAlignment="1">
      <alignment vertical="center" wrapText="1"/>
    </xf>
    <xf numFmtId="1" fontId="16" fillId="0" borderId="0" xfId="0" applyNumberFormat="1" applyFont="1" applyAlignment="1">
      <alignment horizontal="center" vertical="center" wrapText="1"/>
    </xf>
    <xf numFmtId="0" fontId="18" fillId="0" borderId="0" xfId="0" applyFont="1" applyAlignment="1">
      <alignment vertical="center" wrapText="1"/>
    </xf>
    <xf numFmtId="9" fontId="7" fillId="0" borderId="9" xfId="2" applyFont="1" applyBorder="1" applyAlignment="1">
      <alignment horizontal="center" vertical="center" wrapText="1"/>
    </xf>
    <xf numFmtId="1" fontId="7" fillId="0" borderId="0" xfId="0" applyNumberFormat="1" applyFont="1" applyAlignment="1">
      <alignment horizontal="center" vertical="center" wrapText="1"/>
    </xf>
    <xf numFmtId="0" fontId="7" fillId="5" borderId="12" xfId="0" applyFont="1" applyFill="1" applyBorder="1" applyAlignment="1">
      <alignment horizontal="left" vertical="center" wrapText="1"/>
    </xf>
    <xf numFmtId="0" fontId="7" fillId="0" borderId="15" xfId="0" applyFont="1" applyBorder="1" applyAlignment="1">
      <alignment horizontal="left" vertical="center" wrapText="1"/>
    </xf>
    <xf numFmtId="0" fontId="6" fillId="0" borderId="0" xfId="0" applyFont="1" applyAlignment="1">
      <alignment vertical="center" wrapText="1"/>
    </xf>
    <xf numFmtId="0" fontId="7" fillId="0" borderId="16" xfId="0" applyFont="1" applyBorder="1" applyAlignment="1">
      <alignment vertical="center" wrapText="1"/>
    </xf>
    <xf numFmtId="1" fontId="7" fillId="0" borderId="9" xfId="2" applyNumberFormat="1" applyFont="1" applyBorder="1" applyAlignment="1">
      <alignment horizontal="center" vertical="center" wrapText="1"/>
    </xf>
    <xf numFmtId="10" fontId="7" fillId="0" borderId="9" xfId="2" applyNumberFormat="1" applyFont="1" applyBorder="1" applyAlignment="1">
      <alignment horizontal="center" vertical="center" wrapText="1"/>
    </xf>
    <xf numFmtId="2" fontId="7" fillId="0" borderId="0" xfId="0" applyNumberFormat="1" applyFont="1" applyAlignment="1">
      <alignment horizontal="center" vertical="center" wrapText="1"/>
    </xf>
    <xf numFmtId="0" fontId="7" fillId="0" borderId="0" xfId="0" applyFont="1" applyAlignment="1">
      <alignment horizontal="center" vertical="center" wrapText="1"/>
    </xf>
    <xf numFmtId="10" fontId="7" fillId="0" borderId="0" xfId="0" applyNumberFormat="1" applyFont="1" applyAlignment="1">
      <alignment vertical="center" wrapText="1"/>
    </xf>
    <xf numFmtId="10" fontId="7" fillId="4" borderId="9" xfId="0" applyNumberFormat="1" applyFont="1" applyFill="1" applyBorder="1" applyAlignment="1">
      <alignment horizontal="center" vertical="center" wrapText="1"/>
    </xf>
    <xf numFmtId="10" fontId="7" fillId="0" borderId="0" xfId="0" applyNumberFormat="1" applyFont="1" applyAlignment="1">
      <alignment horizontal="center" vertical="center" wrapText="1"/>
    </xf>
    <xf numFmtId="1" fontId="10" fillId="0" borderId="0" xfId="0" applyNumberFormat="1" applyFont="1" applyAlignment="1">
      <alignment vertical="center" wrapText="1"/>
    </xf>
    <xf numFmtId="0" fontId="10" fillId="0" borderId="0" xfId="0" applyFont="1" applyAlignment="1">
      <alignment vertical="center" wrapText="1"/>
    </xf>
    <xf numFmtId="0" fontId="7" fillId="4" borderId="16" xfId="0" applyFont="1" applyFill="1" applyBorder="1" applyAlignment="1">
      <alignment horizontal="left" vertical="center" wrapText="1"/>
    </xf>
    <xf numFmtId="0" fontId="19" fillId="0" borderId="0" xfId="0" applyFont="1" applyAlignment="1">
      <alignment vertical="center" wrapText="1"/>
    </xf>
    <xf numFmtId="0" fontId="11" fillId="0" borderId="0" xfId="0" applyFont="1" applyAlignment="1">
      <alignment vertical="center" wrapText="1"/>
    </xf>
    <xf numFmtId="0" fontId="7" fillId="0" borderId="40" xfId="0" applyFont="1" applyBorder="1" applyAlignment="1">
      <alignment vertical="center" wrapText="1"/>
    </xf>
    <xf numFmtId="0" fontId="7" fillId="4" borderId="14" xfId="0" applyFont="1" applyFill="1" applyBorder="1" applyAlignment="1">
      <alignment vertical="center" wrapText="1"/>
    </xf>
    <xf numFmtId="1" fontId="7" fillId="0" borderId="6" xfId="0" applyNumberFormat="1" applyFont="1" applyBorder="1" applyAlignment="1">
      <alignment horizontal="center" vertical="center" wrapText="1"/>
    </xf>
    <xf numFmtId="164" fontId="7" fillId="0" borderId="9" xfId="2" applyNumberFormat="1" applyFont="1" applyBorder="1" applyAlignment="1">
      <alignment horizontal="center" vertical="center" wrapText="1"/>
    </xf>
    <xf numFmtId="9" fontId="7" fillId="0" borderId="35" xfId="2" applyFont="1" applyBorder="1" applyAlignment="1">
      <alignment horizontal="center" vertical="center" wrapText="1"/>
    </xf>
    <xf numFmtId="166" fontId="7" fillId="0" borderId="9" xfId="2" applyNumberFormat="1" applyFont="1" applyBorder="1" applyAlignment="1">
      <alignment horizontal="center" vertical="center" wrapText="1"/>
    </xf>
    <xf numFmtId="1" fontId="7" fillId="0" borderId="37" xfId="0" applyNumberFormat="1" applyFont="1" applyBorder="1" applyAlignment="1">
      <alignment horizontal="center" vertical="center" wrapText="1"/>
    </xf>
    <xf numFmtId="167" fontId="7" fillId="0" borderId="9" xfId="0" applyNumberFormat="1" applyFont="1" applyBorder="1" applyAlignment="1">
      <alignment horizontal="center" vertical="center" wrapText="1"/>
    </xf>
    <xf numFmtId="9" fontId="7" fillId="0" borderId="6" xfId="2" applyFont="1" applyBorder="1" applyAlignment="1">
      <alignment horizontal="center" vertical="center" wrapText="1"/>
    </xf>
    <xf numFmtId="9" fontId="7" fillId="0" borderId="37" xfId="2" applyFont="1" applyBorder="1" applyAlignment="1">
      <alignment horizontal="center" vertical="center" wrapText="1"/>
    </xf>
    <xf numFmtId="9" fontId="7" fillId="0" borderId="20" xfId="2" applyFont="1" applyBorder="1" applyAlignment="1">
      <alignment horizontal="center" vertical="center" wrapText="1"/>
    </xf>
    <xf numFmtId="9" fontId="7" fillId="4" borderId="9" xfId="2" applyFont="1" applyFill="1" applyBorder="1" applyAlignment="1">
      <alignment horizontal="center" vertical="center" wrapText="1"/>
    </xf>
    <xf numFmtId="168" fontId="7" fillId="0" borderId="0" xfId="2" applyNumberFormat="1" applyFont="1" applyAlignment="1">
      <alignment horizontal="center" vertical="center" wrapText="1"/>
    </xf>
    <xf numFmtId="0" fontId="7" fillId="0" borderId="0" xfId="0" applyFont="1" applyAlignment="1">
      <alignment horizontal="center" vertical="center"/>
    </xf>
    <xf numFmtId="0" fontId="17" fillId="2" borderId="41"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2" fillId="0" borderId="29" xfId="3"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4" xfId="0" applyFont="1" applyBorder="1" applyAlignment="1">
      <alignment horizontal="center" vertical="center" wrapText="1"/>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0" fontId="17" fillId="2" borderId="4"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7" fillId="0" borderId="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14" xfId="0" applyFont="1" applyFill="1" applyBorder="1" applyAlignment="1">
      <alignment horizontal="left" vertical="center" wrapText="1"/>
    </xf>
    <xf numFmtId="165" fontId="7" fillId="0" borderId="35" xfId="2" applyNumberFormat="1" applyFont="1" applyBorder="1" applyAlignment="1">
      <alignment horizontal="center" vertical="center" wrapText="1"/>
    </xf>
    <xf numFmtId="165" fontId="7" fillId="0" borderId="21" xfId="2" applyNumberFormat="1" applyFont="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10" fontId="7" fillId="0" borderId="35" xfId="2" applyNumberFormat="1" applyFont="1" applyBorder="1" applyAlignment="1">
      <alignment horizontal="center" vertical="center" wrapText="1"/>
    </xf>
    <xf numFmtId="10" fontId="7" fillId="0" borderId="21" xfId="2"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3" xfId="0" applyFont="1" applyBorder="1" applyAlignment="1">
      <alignment horizontal="center" vertical="center" wrapText="1"/>
    </xf>
    <xf numFmtId="164" fontId="7" fillId="0" borderId="35" xfId="0" applyNumberFormat="1" applyFont="1" applyBorder="1" applyAlignment="1">
      <alignment horizontal="center" vertical="center" wrapText="1"/>
    </xf>
    <xf numFmtId="164" fontId="7" fillId="0" borderId="21" xfId="0" applyNumberFormat="1" applyFont="1" applyBorder="1" applyAlignment="1">
      <alignment horizontal="center" vertical="center" wrapText="1"/>
    </xf>
    <xf numFmtId="0" fontId="11" fillId="0" borderId="25"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1" xfId="0" applyFont="1" applyBorder="1" applyAlignment="1">
      <alignment horizontal="center" vertical="center" wrapText="1"/>
    </xf>
    <xf numFmtId="0" fontId="7" fillId="4" borderId="32"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7" fillId="2" borderId="4" xfId="0" applyFont="1" applyFill="1" applyBorder="1" applyAlignment="1">
      <alignment horizontal="left" vertical="center" wrapText="1"/>
    </xf>
    <xf numFmtId="0" fontId="11" fillId="0" borderId="2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4" borderId="29"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8"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5" xfId="0" applyFont="1" applyFill="1" applyBorder="1" applyAlignment="1">
      <alignment vertical="center" wrapText="1"/>
    </xf>
    <xf numFmtId="0" fontId="10" fillId="2" borderId="4" xfId="0" applyFont="1" applyFill="1" applyBorder="1" applyAlignment="1">
      <alignment vertical="center" wrapText="1"/>
    </xf>
    <xf numFmtId="0" fontId="10" fillId="2" borderId="4" xfId="0" applyFont="1" applyFill="1" applyBorder="1" applyAlignment="1">
      <alignment horizontal="left" vertical="center" wrapText="1"/>
    </xf>
    <xf numFmtId="0" fontId="20" fillId="0" borderId="35"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42" xfId="0" applyFont="1" applyBorder="1" applyAlignment="1">
      <alignment horizontal="center" vertical="center" wrapText="1"/>
    </xf>
    <xf numFmtId="9" fontId="7" fillId="0" borderId="35" xfId="2" applyFont="1" applyBorder="1" applyAlignment="1">
      <alignment horizontal="center" vertical="center" wrapText="1"/>
    </xf>
    <xf numFmtId="9" fontId="7" fillId="0" borderId="21" xfId="2" applyFont="1" applyBorder="1" applyAlignment="1">
      <alignment horizontal="center" vertical="center" wrapText="1"/>
    </xf>
    <xf numFmtId="0" fontId="10" fillId="2" borderId="4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0" xfId="0" applyFont="1" applyBorder="1" applyAlignment="1">
      <alignment horizontal="center" vertical="top" wrapText="1"/>
    </xf>
    <xf numFmtId="0" fontId="7" fillId="0" borderId="29" xfId="0" applyFont="1" applyBorder="1" applyAlignment="1">
      <alignment horizontal="center" vertical="top" wrapText="1"/>
    </xf>
    <xf numFmtId="0" fontId="7" fillId="0" borderId="22" xfId="0" applyFont="1" applyBorder="1" applyAlignment="1">
      <alignment horizontal="center" vertical="top" wrapText="1"/>
    </xf>
    <xf numFmtId="0" fontId="7" fillId="0" borderId="11" xfId="0" applyFont="1" applyBorder="1" applyAlignment="1">
      <alignment horizontal="center" vertical="top" wrapText="1"/>
    </xf>
    <xf numFmtId="2" fontId="7" fillId="0" borderId="35" xfId="2" applyNumberFormat="1" applyFont="1" applyBorder="1" applyAlignment="1">
      <alignment horizontal="center" vertical="center" wrapText="1"/>
    </xf>
    <xf numFmtId="2" fontId="7" fillId="0" borderId="21" xfId="2" applyNumberFormat="1" applyFont="1" applyBorder="1" applyAlignment="1">
      <alignment horizontal="center" vertical="center" wrapText="1"/>
    </xf>
    <xf numFmtId="164" fontId="7" fillId="0" borderId="35" xfId="2" applyNumberFormat="1" applyFont="1" applyBorder="1" applyAlignment="1">
      <alignment horizontal="center" vertical="center" wrapText="1"/>
    </xf>
    <xf numFmtId="164" fontId="7" fillId="0" borderId="21" xfId="2" applyNumberFormat="1" applyFont="1" applyBorder="1" applyAlignment="1">
      <alignment horizontal="center" vertical="center" wrapText="1"/>
    </xf>
    <xf numFmtId="0" fontId="7" fillId="0" borderId="0" xfId="2" applyNumberFormat="1" applyFont="1" applyBorder="1" applyAlignment="1">
      <alignment horizontal="center" vertical="center" wrapText="1"/>
    </xf>
    <xf numFmtId="15" fontId="7" fillId="0" borderId="38" xfId="0" applyNumberFormat="1" applyFont="1" applyBorder="1" applyAlignment="1">
      <alignment horizontal="center" vertical="center" wrapText="1"/>
    </xf>
    <xf numFmtId="15" fontId="7" fillId="0" borderId="2" xfId="0" applyNumberFormat="1" applyFont="1" applyBorder="1" applyAlignment="1">
      <alignment horizontal="center" vertical="center" wrapText="1"/>
    </xf>
    <xf numFmtId="15" fontId="7" fillId="0" borderId="3" xfId="0" applyNumberFormat="1" applyFont="1" applyBorder="1" applyAlignment="1">
      <alignment horizontal="center" vertical="center" wrapText="1"/>
    </xf>
    <xf numFmtId="15" fontId="7" fillId="0" borderId="20" xfId="0" applyNumberFormat="1" applyFont="1" applyBorder="1" applyAlignment="1">
      <alignment horizontal="center" vertical="center" wrapText="1"/>
    </xf>
    <xf numFmtId="15" fontId="7" fillId="0" borderId="36" xfId="0" applyNumberFormat="1" applyFont="1" applyBorder="1" applyAlignment="1">
      <alignment horizontal="center" vertical="center" wrapText="1"/>
    </xf>
    <xf numFmtId="15" fontId="7" fillId="0" borderId="24" xfId="0" applyNumberFormat="1" applyFont="1" applyBorder="1" applyAlignment="1">
      <alignment horizontal="center" vertical="center" wrapText="1"/>
    </xf>
    <xf numFmtId="1" fontId="7" fillId="0" borderId="35" xfId="2" applyNumberFormat="1" applyFont="1" applyBorder="1" applyAlignment="1">
      <alignment horizontal="center" vertical="center" wrapText="1"/>
    </xf>
    <xf numFmtId="1" fontId="7" fillId="0" borderId="21" xfId="2" applyNumberFormat="1"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1" xfId="0" applyFont="1" applyBorder="1" applyAlignment="1">
      <alignment horizontal="center" vertical="center" wrapText="1"/>
    </xf>
    <xf numFmtId="49" fontId="7" fillId="0" borderId="35" xfId="2" applyNumberFormat="1" applyFont="1" applyBorder="1" applyAlignment="1">
      <alignment horizontal="center" vertical="center" wrapText="1"/>
    </xf>
    <xf numFmtId="49" fontId="7" fillId="0" borderId="21" xfId="2" applyNumberFormat="1" applyFont="1" applyBorder="1" applyAlignment="1">
      <alignment horizontal="center" vertical="center" wrapText="1"/>
    </xf>
    <xf numFmtId="0" fontId="7" fillId="0" borderId="35" xfId="2" applyNumberFormat="1" applyFont="1" applyBorder="1" applyAlignment="1">
      <alignment horizontal="center" vertical="center" wrapText="1"/>
    </xf>
    <xf numFmtId="0" fontId="7" fillId="0" borderId="21" xfId="2" applyNumberFormat="1" applyFont="1" applyBorder="1" applyAlignment="1">
      <alignment horizontal="center" vertical="center" wrapText="1"/>
    </xf>
  </cellXfs>
  <cellStyles count="4">
    <cellStyle name="Hipervínculo" xfId="3" builtinId="8"/>
    <cellStyle name="Normal" xfId="0" builtinId="0"/>
    <cellStyle name="Normal 2" xfId="1" xr:uid="{19C60455-7A7D-42E1-BB0C-4F57D978D458}"/>
    <cellStyle name="Porcentaje" xfId="2" builtinId="5"/>
  </cellStyles>
  <dxfs count="0"/>
  <tableStyles count="0" defaultTableStyle="TableStyleMedium2" defaultPivotStyle="PivotStyleLight16"/>
  <colors>
    <mruColors>
      <color rgb="FFF60A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972670</xdr:colOff>
      <xdr:row>3</xdr:row>
      <xdr:rowOff>10836</xdr:rowOff>
    </xdr:to>
    <xdr:pic>
      <xdr:nvPicPr>
        <xdr:cNvPr id="4" name="Imagen 3">
          <a:extLst>
            <a:ext uri="{FF2B5EF4-FFF2-40B4-BE49-F238E27FC236}">
              <a16:creationId xmlns:a16="http://schemas.microsoft.com/office/drawing/2014/main" id="{AD79E94A-0E3F-4D81-A887-2CF8846117A4}"/>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1717991" y="129428"/>
          <a:ext cx="1738032" cy="7778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A5FFFE56-EB08-40F8-B331-371F1D96CBB4}"/>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1028700</xdr:colOff>
      <xdr:row>3</xdr:row>
      <xdr:rowOff>10836</xdr:rowOff>
    </xdr:to>
    <xdr:pic>
      <xdr:nvPicPr>
        <xdr:cNvPr id="2" name="Imagen 1">
          <a:extLst>
            <a:ext uri="{FF2B5EF4-FFF2-40B4-BE49-F238E27FC236}">
              <a16:creationId xmlns:a16="http://schemas.microsoft.com/office/drawing/2014/main" id="{FB43AC23-C864-4E54-A963-0B22EA713B16}"/>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71B16E52-39B0-420F-8933-E232E75D5518}"/>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BE6D70CD-452B-452C-98A4-2C56E2885CE0}"/>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838201</xdr:colOff>
      <xdr:row>3</xdr:row>
      <xdr:rowOff>10836</xdr:rowOff>
    </xdr:to>
    <xdr:pic>
      <xdr:nvPicPr>
        <xdr:cNvPr id="2" name="Imagen 1">
          <a:extLst>
            <a:ext uri="{FF2B5EF4-FFF2-40B4-BE49-F238E27FC236}">
              <a16:creationId xmlns:a16="http://schemas.microsoft.com/office/drawing/2014/main" id="{5A80A4DF-F50A-40F5-9CA9-6DC91C6CA0AF}"/>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36A101D6-C87D-4AFC-9022-25B1FE0A6BE1}"/>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BCBFAE0E-4C74-4E53-901F-B4AC2325577D}"/>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FC8883BE-6F94-4224-8E84-7FD019BEAE6D}"/>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49AAE2B7-0F62-4C6C-A7EB-863270B5542D}"/>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969CA21B-A9A8-4340-9A8E-BCDDEC4B0047}"/>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83584993-707F-447A-9D70-3B473513D1EF}"/>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975911</xdr:colOff>
      <xdr:row>3</xdr:row>
      <xdr:rowOff>10836</xdr:rowOff>
    </xdr:to>
    <xdr:pic>
      <xdr:nvPicPr>
        <xdr:cNvPr id="2" name="Imagen 1">
          <a:extLst>
            <a:ext uri="{FF2B5EF4-FFF2-40B4-BE49-F238E27FC236}">
              <a16:creationId xmlns:a16="http://schemas.microsoft.com/office/drawing/2014/main" id="{421B962E-A7D2-42C7-8290-99CF7AAA540B}"/>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961464</xdr:colOff>
      <xdr:row>3</xdr:row>
      <xdr:rowOff>10836</xdr:rowOff>
    </xdr:to>
    <xdr:pic>
      <xdr:nvPicPr>
        <xdr:cNvPr id="2" name="Imagen 1">
          <a:extLst>
            <a:ext uri="{FF2B5EF4-FFF2-40B4-BE49-F238E27FC236}">
              <a16:creationId xmlns:a16="http://schemas.microsoft.com/office/drawing/2014/main" id="{3B96ADD4-D025-4CDF-AE84-052724D7A067}"/>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962025</xdr:colOff>
      <xdr:row>3</xdr:row>
      <xdr:rowOff>10836</xdr:rowOff>
    </xdr:to>
    <xdr:pic>
      <xdr:nvPicPr>
        <xdr:cNvPr id="2" name="Imagen 1">
          <a:extLst>
            <a:ext uri="{FF2B5EF4-FFF2-40B4-BE49-F238E27FC236}">
              <a16:creationId xmlns:a16="http://schemas.microsoft.com/office/drawing/2014/main" id="{9D0098FA-7018-44A7-8E22-DADEFE842734}"/>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1028700</xdr:colOff>
      <xdr:row>3</xdr:row>
      <xdr:rowOff>10836</xdr:rowOff>
    </xdr:to>
    <xdr:pic>
      <xdr:nvPicPr>
        <xdr:cNvPr id="2" name="Imagen 1">
          <a:extLst>
            <a:ext uri="{FF2B5EF4-FFF2-40B4-BE49-F238E27FC236}">
              <a16:creationId xmlns:a16="http://schemas.microsoft.com/office/drawing/2014/main" id="{F3011D5A-6C5A-4396-82D4-7E1B596EDB8C}"/>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04006922-DD67-4418-9D72-AA303F59ECBC}"/>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1028700</xdr:colOff>
      <xdr:row>3</xdr:row>
      <xdr:rowOff>10836</xdr:rowOff>
    </xdr:to>
    <xdr:pic>
      <xdr:nvPicPr>
        <xdr:cNvPr id="2" name="Imagen 1">
          <a:extLst>
            <a:ext uri="{FF2B5EF4-FFF2-40B4-BE49-F238E27FC236}">
              <a16:creationId xmlns:a16="http://schemas.microsoft.com/office/drawing/2014/main" id="{0B2F5730-F0AE-4D63-B849-AF0A3A60B8AC}"/>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1280432</xdr:colOff>
      <xdr:row>3</xdr:row>
      <xdr:rowOff>10836</xdr:rowOff>
    </xdr:to>
    <xdr:pic>
      <xdr:nvPicPr>
        <xdr:cNvPr id="2" name="Imagen 1">
          <a:extLst>
            <a:ext uri="{FF2B5EF4-FFF2-40B4-BE49-F238E27FC236}">
              <a16:creationId xmlns:a16="http://schemas.microsoft.com/office/drawing/2014/main" id="{0300B21C-DBFB-486E-B21A-4D99963BCB40}"/>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498818" y="130629"/>
          <a:ext cx="1746703" cy="7646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257684D8-854C-4F47-B648-589CEB3ED0B9}"/>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838199</xdr:colOff>
      <xdr:row>3</xdr:row>
      <xdr:rowOff>10836</xdr:rowOff>
    </xdr:to>
    <xdr:pic>
      <xdr:nvPicPr>
        <xdr:cNvPr id="2" name="Imagen 1">
          <a:extLst>
            <a:ext uri="{FF2B5EF4-FFF2-40B4-BE49-F238E27FC236}">
              <a16:creationId xmlns:a16="http://schemas.microsoft.com/office/drawing/2014/main" id="{8EA4A713-E45F-4022-BF23-C051C00F0171}"/>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1108075</xdr:colOff>
      <xdr:row>3</xdr:row>
      <xdr:rowOff>10836</xdr:rowOff>
    </xdr:to>
    <xdr:pic>
      <xdr:nvPicPr>
        <xdr:cNvPr id="2" name="Imagen 1">
          <a:extLst>
            <a:ext uri="{FF2B5EF4-FFF2-40B4-BE49-F238E27FC236}">
              <a16:creationId xmlns:a16="http://schemas.microsoft.com/office/drawing/2014/main" id="{307AAE04-DFA0-4A13-86E6-2C7EBD575514}"/>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7F494452-B733-4B5C-9F95-D84EDE215CF5}"/>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E1620854-1011-4575-A4D5-DB42FD904EDC}"/>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1733550</xdr:colOff>
      <xdr:row>1</xdr:row>
      <xdr:rowOff>28575</xdr:rowOff>
    </xdr:from>
    <xdr:to>
      <xdr:col>6</xdr:col>
      <xdr:colOff>838200</xdr:colOff>
      <xdr:row>3</xdr:row>
      <xdr:rowOff>10836</xdr:rowOff>
    </xdr:to>
    <xdr:pic>
      <xdr:nvPicPr>
        <xdr:cNvPr id="2" name="Imagen 1">
          <a:extLst>
            <a:ext uri="{FF2B5EF4-FFF2-40B4-BE49-F238E27FC236}">
              <a16:creationId xmlns:a16="http://schemas.microsoft.com/office/drawing/2014/main" id="{772DD992-A912-4946-9AAA-10DDA8849B29}"/>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10748010" y="127635"/>
          <a:ext cx="1817370" cy="7671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ubicar\Respaldo%20Escritorio\05%20Programas%20estatales\Seguimiento%20Programas\Seguimiento%20PG%202017\Respuestas%20Dependencias%20Validacion%20PG%202016-2018\SOP\170720_SOP2018_Formato-FTI-Prop&#243;sito_obsDG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Hoja3"/>
    </sheetNames>
    <sheetDataSet>
      <sheetData sheetId="0"/>
      <sheetData sheetId="1">
        <row r="2">
          <cell r="B2" t="str">
            <v>PROPÓSITO</v>
          </cell>
          <cell r="D2" t="str">
            <v>A/B*100</v>
          </cell>
          <cell r="F2" t="str">
            <v>EFICACIA</v>
          </cell>
          <cell r="H2" t="str">
            <v>ANUAL</v>
          </cell>
          <cell r="J2" t="str">
            <v>ASCENDENTE</v>
          </cell>
          <cell r="L2" t="str">
            <v>SI</v>
          </cell>
          <cell r="N2">
            <v>2012</v>
          </cell>
        </row>
        <row r="3">
          <cell r="B3" t="str">
            <v>COMPONENTE</v>
          </cell>
          <cell r="D3" t="str">
            <v>(A/B-1)*100</v>
          </cell>
          <cell r="F3" t="str">
            <v>EFICIENCIA</v>
          </cell>
          <cell r="H3" t="str">
            <v>BIMESTRAL</v>
          </cell>
          <cell r="J3" t="str">
            <v>DESCENDENTE</v>
          </cell>
          <cell r="L3" t="str">
            <v>NO</v>
          </cell>
          <cell r="N3">
            <v>2013</v>
          </cell>
        </row>
        <row r="4">
          <cell r="D4" t="str">
            <v>A/B</v>
          </cell>
          <cell r="F4" t="str">
            <v>CALIDAD</v>
          </cell>
          <cell r="H4" t="str">
            <v>CUATRIMESTRAL</v>
          </cell>
          <cell r="J4" t="str">
            <v>CONSTANTE</v>
          </cell>
          <cell r="N4">
            <v>2014</v>
          </cell>
        </row>
        <row r="5">
          <cell r="D5" t="str">
            <v>A</v>
          </cell>
          <cell r="F5" t="str">
            <v>ECONOMÍA</v>
          </cell>
          <cell r="H5" t="str">
            <v>MENSUAL</v>
          </cell>
        </row>
        <row r="6">
          <cell r="H6" t="str">
            <v>SEMESTRAL</v>
          </cell>
        </row>
        <row r="7">
          <cell r="H7" t="str">
            <v>TRIMESTRAL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laneacion@coroneo.gob.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serviciosmunicipales@coroneo.gob.mx"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serviciosmunicipales@coroneo.gob.mx"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desarrollosocial@coroneo.gob.mx"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promotoria@coroneo.gob.mx"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juventudes@coroneo.gob.mx"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comude@coroneo.gob.mx"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casadecultura@coroneo.gob.mx"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mujerymigrante@coroneo.gob.mx" TargetMode="External"/><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proteccioncivil@coroneo.gob.mx"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desarrolloeconomico@coroneo.gob.mx"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laneacion@coroneo.gob.m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desarrolloeconomico@coroneo.gob.mx"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direcciondeturismocoroneo@gmail.com"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desarrollorural@coroneo.gob.mx"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obraspublicas@coroneo.gob.mx" TargetMode="External"/><Relationship Id="rId5" Type="http://schemas.openxmlformats.org/officeDocument/2006/relationships/comments" Target="../comments23.xml"/><Relationship Id="rId4" Type="http://schemas.openxmlformats.org/officeDocument/2006/relationships/vmlDrawing" Target="../drawings/vmlDrawing23.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desarrollourbano@coroneo.gob.mx" TargetMode="External"/><Relationship Id="rId5" Type="http://schemas.openxmlformats.org/officeDocument/2006/relationships/comments" Target="../comments24.xml"/><Relationship Id="rId4" Type="http://schemas.openxmlformats.org/officeDocument/2006/relationships/vmlDrawing" Target="../drawings/vmlDrawing24.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desarrollourbano@coroneo.gob.mx" TargetMode="External"/><Relationship Id="rId5" Type="http://schemas.openxmlformats.org/officeDocument/2006/relationships/comments" Target="../comments25.xml"/><Relationship Id="rId4" Type="http://schemas.openxmlformats.org/officeDocument/2006/relationships/vmlDrawing" Target="../drawings/vmlDrawing25.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transparencia@coroneo.gob.m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mandounico@coroneo.gob.m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proteccioncivil@coroneo.gob.mx"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jumapasc@coroneo.gob.m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serviciosmunicipales@coroneo.gob.mx"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serviciosmunicipales@coroneo.gob.mx"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serviciosmunicipales@coroneo.gob.mx"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showGridLines="0" view="pageBreakPreview" topLeftCell="B1" zoomScale="79" zoomScaleNormal="65" zoomScaleSheetLayoutView="79" workbookViewId="0">
      <selection activeCell="D6" sqref="D6:G6"/>
    </sheetView>
  </sheetViews>
  <sheetFormatPr baseColWidth="10" defaultColWidth="11.5703125" defaultRowHeight="15" x14ac:dyDescent="0.25"/>
  <cols>
    <col min="1" max="1" width="28.28515625" style="3" customWidth="1"/>
    <col min="2" max="2" width="16" style="3" customWidth="1"/>
    <col min="3" max="3" width="19.28515625" style="3" customWidth="1"/>
    <col min="4" max="4" width="32.85546875" style="3" customWidth="1"/>
    <col min="5" max="5" width="53.28515625" style="3" customWidth="1"/>
    <col min="6" max="6" width="37.42578125" style="3" customWidth="1"/>
    <col min="7" max="7" width="20.28515625" style="3" customWidth="1"/>
    <col min="8" max="8" width="11.42578125" style="3" customWidth="1"/>
    <col min="9" max="16384" width="11.5703125" style="3"/>
  </cols>
  <sheetData>
    <row r="1" spans="1:13" ht="8.25" customHeight="1" thickBot="1" x14ac:dyDescent="0.3">
      <c r="A1" s="4"/>
      <c r="B1" s="4"/>
      <c r="C1" s="4"/>
      <c r="D1" s="4"/>
      <c r="E1" s="4"/>
      <c r="F1" s="4"/>
      <c r="G1" s="4"/>
    </row>
    <row r="2" spans="1:13" ht="30.75" customHeight="1" x14ac:dyDescent="0.25">
      <c r="A2" s="4"/>
      <c r="B2" s="120"/>
      <c r="C2" s="95" t="s">
        <v>0</v>
      </c>
      <c r="D2" s="96"/>
      <c r="E2" s="96"/>
      <c r="F2" s="96"/>
      <c r="G2" s="97"/>
      <c r="H2" s="33"/>
      <c r="I2" s="33"/>
      <c r="J2" s="33"/>
      <c r="K2" s="33"/>
      <c r="L2" s="33"/>
      <c r="M2" s="33"/>
    </row>
    <row r="3" spans="1:13" ht="31.5" customHeight="1" thickBot="1" x14ac:dyDescent="0.3">
      <c r="A3" s="4"/>
      <c r="B3" s="121"/>
      <c r="C3" s="98"/>
      <c r="D3" s="99"/>
      <c r="E3" s="99"/>
      <c r="F3" s="99"/>
      <c r="G3" s="100"/>
      <c r="H3" s="33"/>
      <c r="I3" s="33"/>
      <c r="J3" s="33"/>
      <c r="K3" s="33"/>
      <c r="L3" s="33"/>
      <c r="M3" s="33"/>
    </row>
    <row r="4" spans="1:13" ht="37.5" customHeight="1" x14ac:dyDescent="0.25">
      <c r="A4" s="4"/>
      <c r="B4" s="77" t="s">
        <v>1</v>
      </c>
      <c r="C4" s="5" t="s">
        <v>5</v>
      </c>
      <c r="D4" s="79" t="s">
        <v>49</v>
      </c>
      <c r="E4" s="80"/>
      <c r="F4" s="80"/>
      <c r="G4" s="81"/>
      <c r="H4" s="33"/>
      <c r="I4" s="33"/>
      <c r="J4" s="33"/>
      <c r="K4" s="33"/>
      <c r="L4" s="33"/>
      <c r="M4" s="33"/>
    </row>
    <row r="5" spans="1:13" ht="50.25" customHeight="1" x14ac:dyDescent="0.25">
      <c r="A5" s="4"/>
      <c r="B5" s="78"/>
      <c r="C5" s="9" t="s">
        <v>6</v>
      </c>
      <c r="D5" s="79" t="s">
        <v>362</v>
      </c>
      <c r="E5" s="80"/>
      <c r="F5" s="80"/>
      <c r="G5" s="81"/>
      <c r="H5" s="33"/>
      <c r="I5" s="33"/>
      <c r="J5" s="33"/>
      <c r="K5" s="33"/>
      <c r="L5" s="33"/>
      <c r="M5" s="33"/>
    </row>
    <row r="6" spans="1:13" ht="58.5" customHeight="1" x14ac:dyDescent="0.25">
      <c r="A6" s="4"/>
      <c r="B6" s="78"/>
      <c r="C6" s="9" t="s">
        <v>7</v>
      </c>
      <c r="D6" s="79" t="s">
        <v>323</v>
      </c>
      <c r="E6" s="80"/>
      <c r="F6" s="80"/>
      <c r="G6" s="81"/>
      <c r="H6" s="33"/>
      <c r="I6" s="33"/>
      <c r="J6" s="33"/>
      <c r="K6" s="33"/>
      <c r="L6" s="33"/>
      <c r="M6" s="33"/>
    </row>
    <row r="7" spans="1:13" ht="45" customHeight="1" x14ac:dyDescent="0.25">
      <c r="A7" s="4"/>
      <c r="B7" s="78"/>
      <c r="C7" s="9" t="s">
        <v>22</v>
      </c>
      <c r="D7" s="101" t="s">
        <v>81</v>
      </c>
      <c r="E7" s="102"/>
      <c r="F7" s="102"/>
      <c r="G7" s="103"/>
      <c r="H7" s="33"/>
      <c r="I7" s="33"/>
      <c r="J7" s="33"/>
      <c r="K7" s="33"/>
      <c r="L7" s="33"/>
      <c r="M7" s="33"/>
    </row>
    <row r="8" spans="1:13" ht="39.75" customHeight="1" x14ac:dyDescent="0.25">
      <c r="A8" s="4"/>
      <c r="B8" s="78"/>
      <c r="C8" s="9" t="s">
        <v>21</v>
      </c>
      <c r="D8" s="101" t="s">
        <v>279</v>
      </c>
      <c r="E8" s="102"/>
      <c r="F8" s="102"/>
      <c r="G8" s="103"/>
      <c r="H8" s="33"/>
      <c r="I8" s="33"/>
      <c r="J8" s="33"/>
      <c r="K8" s="33"/>
      <c r="L8" s="33"/>
      <c r="M8" s="33"/>
    </row>
    <row r="9" spans="1:13" ht="45" customHeight="1" x14ac:dyDescent="0.25">
      <c r="A9" s="4"/>
      <c r="B9" s="78"/>
      <c r="C9" s="9" t="s">
        <v>23</v>
      </c>
      <c r="D9" s="102" t="s">
        <v>88</v>
      </c>
      <c r="E9" s="118"/>
      <c r="F9" s="118"/>
      <c r="G9" s="119"/>
      <c r="H9" s="33"/>
      <c r="I9" s="33"/>
      <c r="J9" s="33"/>
      <c r="K9" s="33"/>
      <c r="L9" s="33"/>
      <c r="M9" s="33"/>
    </row>
    <row r="10" spans="1:13" ht="48.75" customHeight="1" thickBot="1" x14ac:dyDescent="0.3">
      <c r="A10" s="4"/>
      <c r="B10" s="78"/>
      <c r="C10" s="9" t="s">
        <v>24</v>
      </c>
      <c r="D10" s="140" t="s">
        <v>90</v>
      </c>
      <c r="E10" s="141"/>
      <c r="F10" s="141"/>
      <c r="G10" s="142"/>
      <c r="H10" s="33"/>
      <c r="I10" s="33"/>
      <c r="J10" s="33"/>
      <c r="K10" s="33"/>
      <c r="L10" s="33"/>
      <c r="M10" s="33"/>
    </row>
    <row r="11" spans="1:13" ht="37.5" customHeight="1" x14ac:dyDescent="0.25">
      <c r="A11" s="4"/>
      <c r="B11" s="77" t="s">
        <v>2</v>
      </c>
      <c r="C11" s="84" t="s">
        <v>42</v>
      </c>
      <c r="D11" s="131" t="s">
        <v>436</v>
      </c>
      <c r="E11" s="132"/>
      <c r="F11" s="132"/>
      <c r="G11" s="133"/>
      <c r="H11" s="33"/>
      <c r="I11" s="33"/>
      <c r="J11" s="33"/>
      <c r="K11" s="33"/>
      <c r="L11" s="33"/>
      <c r="M11" s="33"/>
    </row>
    <row r="12" spans="1:13" ht="36.75" customHeight="1" x14ac:dyDescent="0.25">
      <c r="A12" s="4"/>
      <c r="B12" s="78"/>
      <c r="C12" s="85"/>
      <c r="D12" s="134"/>
      <c r="E12" s="135"/>
      <c r="F12" s="135"/>
      <c r="G12" s="136"/>
      <c r="H12" s="33"/>
      <c r="I12" s="33"/>
      <c r="J12" s="33"/>
      <c r="K12" s="33"/>
      <c r="L12" s="33"/>
      <c r="M12" s="33"/>
    </row>
    <row r="13" spans="1:13" ht="19.5" customHeight="1" x14ac:dyDescent="0.25">
      <c r="A13" s="4"/>
      <c r="B13" s="78"/>
      <c r="C13" s="137" t="s">
        <v>8</v>
      </c>
      <c r="D13" s="12" t="s">
        <v>9</v>
      </c>
      <c r="E13" s="12" t="s">
        <v>12</v>
      </c>
      <c r="F13" s="13" t="s">
        <v>13</v>
      </c>
      <c r="G13" s="13" t="s">
        <v>25</v>
      </c>
      <c r="H13" s="33"/>
      <c r="I13" s="33"/>
      <c r="J13" s="33"/>
      <c r="K13" s="33"/>
      <c r="L13" s="33"/>
      <c r="M13" s="33"/>
    </row>
    <row r="14" spans="1:13" ht="46.5" customHeight="1" x14ac:dyDescent="0.25">
      <c r="A14" s="4"/>
      <c r="B14" s="78"/>
      <c r="C14" s="138"/>
      <c r="D14" s="6" t="s">
        <v>11</v>
      </c>
      <c r="E14" s="7" t="s">
        <v>324</v>
      </c>
      <c r="F14" s="7" t="s">
        <v>84</v>
      </c>
      <c r="G14" s="8" t="s">
        <v>395</v>
      </c>
      <c r="H14" s="33"/>
      <c r="I14" s="33"/>
      <c r="J14" s="33"/>
      <c r="K14" s="33"/>
      <c r="L14" s="33"/>
      <c r="M14" s="33"/>
    </row>
    <row r="15" spans="1:13" ht="51.75" customHeight="1" x14ac:dyDescent="0.25">
      <c r="A15" s="4"/>
      <c r="B15" s="78"/>
      <c r="C15" s="139"/>
      <c r="D15" s="6" t="s">
        <v>10</v>
      </c>
      <c r="E15" s="7" t="s">
        <v>325</v>
      </c>
      <c r="F15" s="7" t="s">
        <v>267</v>
      </c>
      <c r="G15" s="8" t="s">
        <v>363</v>
      </c>
      <c r="H15" s="33"/>
      <c r="I15" s="33"/>
      <c r="J15" s="33"/>
      <c r="K15" s="33"/>
      <c r="L15" s="33"/>
      <c r="M15" s="33"/>
    </row>
    <row r="16" spans="1:13" ht="40.5" customHeight="1" x14ac:dyDescent="0.25">
      <c r="A16" s="4"/>
      <c r="B16" s="78"/>
      <c r="C16" s="14" t="s">
        <v>3</v>
      </c>
      <c r="D16" s="79" t="s">
        <v>43</v>
      </c>
      <c r="E16" s="79"/>
      <c r="F16" s="80"/>
      <c r="G16" s="81"/>
      <c r="H16" s="33"/>
      <c r="I16" s="33"/>
      <c r="J16" s="33"/>
      <c r="K16" s="33"/>
      <c r="L16" s="33"/>
      <c r="M16" s="33"/>
    </row>
    <row r="17" spans="1:13" ht="42" customHeight="1" x14ac:dyDescent="0.25">
      <c r="A17" s="4"/>
      <c r="B17" s="78"/>
      <c r="C17" s="5" t="s">
        <v>4</v>
      </c>
      <c r="D17" s="79" t="s">
        <v>44</v>
      </c>
      <c r="E17" s="80"/>
      <c r="F17" s="80"/>
      <c r="G17" s="81"/>
      <c r="H17" s="33"/>
      <c r="I17" s="33"/>
      <c r="J17" s="33"/>
      <c r="K17" s="33"/>
      <c r="L17" s="33"/>
      <c r="M17" s="33"/>
    </row>
    <row r="18" spans="1:13" ht="37.9" customHeight="1" x14ac:dyDescent="0.25">
      <c r="A18" s="4"/>
      <c r="B18" s="78"/>
      <c r="C18" s="5" t="s">
        <v>34</v>
      </c>
      <c r="D18" s="80" t="s">
        <v>432</v>
      </c>
      <c r="E18" s="126"/>
      <c r="F18" s="126"/>
      <c r="G18" s="127"/>
      <c r="H18" s="33"/>
      <c r="I18" s="33"/>
      <c r="J18" s="33"/>
      <c r="K18" s="33"/>
      <c r="L18" s="33"/>
      <c r="M18" s="33"/>
    </row>
    <row r="19" spans="1:13" ht="41.25" customHeight="1" x14ac:dyDescent="0.25">
      <c r="A19" s="4"/>
      <c r="B19" s="78"/>
      <c r="C19" s="9" t="s">
        <v>35</v>
      </c>
      <c r="D19" s="79" t="s">
        <v>272</v>
      </c>
      <c r="E19" s="80"/>
      <c r="F19" s="80"/>
      <c r="G19" s="81"/>
      <c r="H19" s="33"/>
      <c r="I19" s="33"/>
      <c r="J19" s="33"/>
      <c r="K19" s="33"/>
      <c r="L19" s="33"/>
      <c r="M19" s="33"/>
    </row>
    <row r="20" spans="1:13" ht="45" x14ac:dyDescent="0.25">
      <c r="A20" s="4"/>
      <c r="B20" s="78"/>
      <c r="C20" s="9" t="s">
        <v>37</v>
      </c>
      <c r="D20" s="80" t="s">
        <v>45</v>
      </c>
      <c r="E20" s="126"/>
      <c r="F20" s="126"/>
      <c r="G20" s="127"/>
      <c r="H20" s="33"/>
      <c r="I20" s="33"/>
      <c r="J20" s="33"/>
      <c r="K20" s="33"/>
      <c r="L20" s="33"/>
      <c r="M20" s="33"/>
    </row>
    <row r="21" spans="1:13" ht="43.9" customHeight="1" x14ac:dyDescent="0.25">
      <c r="A21" s="4"/>
      <c r="B21" s="78"/>
      <c r="C21" s="9" t="s">
        <v>38</v>
      </c>
      <c r="D21" s="104"/>
      <c r="E21" s="105"/>
      <c r="F21" s="105"/>
      <c r="G21" s="106"/>
      <c r="H21" s="33"/>
      <c r="I21" s="33"/>
      <c r="J21" s="33"/>
      <c r="K21" s="33"/>
      <c r="L21" s="33"/>
      <c r="M21" s="33"/>
    </row>
    <row r="22" spans="1:13" ht="40.15" customHeight="1" thickBot="1" x14ac:dyDescent="0.3">
      <c r="A22" s="4"/>
      <c r="B22" s="122"/>
      <c r="C22" s="15" t="s">
        <v>36</v>
      </c>
      <c r="D22" s="128" t="s">
        <v>345</v>
      </c>
      <c r="E22" s="129"/>
      <c r="F22" s="104"/>
      <c r="G22" s="130"/>
      <c r="H22" s="33"/>
      <c r="I22" s="33"/>
      <c r="J22" s="33"/>
      <c r="K22" s="33"/>
      <c r="L22" s="33"/>
      <c r="M22" s="33"/>
    </row>
    <row r="23" spans="1:13" ht="33" customHeight="1" x14ac:dyDescent="0.25">
      <c r="A23" s="4"/>
      <c r="B23" s="74" t="s">
        <v>41</v>
      </c>
      <c r="C23" s="16" t="s">
        <v>32</v>
      </c>
      <c r="D23" s="17" t="s">
        <v>56</v>
      </c>
      <c r="E23" s="109" t="s">
        <v>47</v>
      </c>
      <c r="F23" s="110"/>
      <c r="G23" s="111"/>
      <c r="H23" s="33"/>
      <c r="I23" s="33"/>
      <c r="J23" s="33"/>
      <c r="K23" s="33"/>
      <c r="L23" s="33"/>
      <c r="M23" s="33"/>
    </row>
    <row r="24" spans="1:13" ht="58.9" customHeight="1" x14ac:dyDescent="0.25">
      <c r="A24" s="4"/>
      <c r="B24" s="75"/>
      <c r="C24" s="9" t="s">
        <v>27</v>
      </c>
      <c r="D24" s="18" t="s">
        <v>48</v>
      </c>
      <c r="E24" s="112" t="s">
        <v>46</v>
      </c>
      <c r="F24" s="113"/>
      <c r="G24" s="114"/>
      <c r="H24" s="33"/>
      <c r="I24" s="33"/>
      <c r="J24" s="33"/>
      <c r="K24" s="33"/>
      <c r="L24" s="33"/>
      <c r="M24" s="33"/>
    </row>
    <row r="25" spans="1:13" ht="63.6" customHeight="1" x14ac:dyDescent="0.25">
      <c r="A25" s="4"/>
      <c r="B25" s="75"/>
      <c r="C25" s="82" t="s">
        <v>14</v>
      </c>
      <c r="D25" s="19" t="s">
        <v>50</v>
      </c>
      <c r="E25" s="115" t="s">
        <v>155</v>
      </c>
      <c r="F25" s="116"/>
      <c r="G25" s="117"/>
      <c r="H25" s="33"/>
      <c r="I25" s="33"/>
      <c r="J25" s="33"/>
      <c r="K25" s="33"/>
      <c r="L25" s="33"/>
      <c r="M25" s="33"/>
    </row>
    <row r="26" spans="1:13" ht="61.9" customHeight="1" thickBot="1" x14ac:dyDescent="0.3">
      <c r="A26" s="4"/>
      <c r="B26" s="76"/>
      <c r="C26" s="83"/>
      <c r="D26" s="20" t="s">
        <v>157</v>
      </c>
      <c r="E26" s="123" t="s">
        <v>156</v>
      </c>
      <c r="F26" s="124"/>
      <c r="G26" s="125"/>
      <c r="H26" s="33"/>
      <c r="I26" s="33"/>
      <c r="J26" s="33"/>
      <c r="K26" s="33"/>
      <c r="L26" s="33"/>
      <c r="M26" s="33"/>
    </row>
    <row r="27" spans="1:13" ht="27.6" customHeight="1" x14ac:dyDescent="0.25">
      <c r="A27" s="4"/>
      <c r="B27" s="77" t="s">
        <v>33</v>
      </c>
      <c r="C27" s="84" t="s">
        <v>26</v>
      </c>
      <c r="D27" s="21" t="s">
        <v>18</v>
      </c>
      <c r="E27" s="21" t="s">
        <v>16</v>
      </c>
      <c r="F27" s="22" t="s">
        <v>17</v>
      </c>
      <c r="G27" s="23" t="s">
        <v>40</v>
      </c>
      <c r="H27" s="33"/>
      <c r="I27" s="33"/>
      <c r="J27" s="33"/>
      <c r="K27" s="33"/>
      <c r="L27" s="33"/>
      <c r="M27" s="33"/>
    </row>
    <row r="28" spans="1:13" ht="37.5" customHeight="1" x14ac:dyDescent="0.25">
      <c r="A28" s="4"/>
      <c r="B28" s="78"/>
      <c r="C28" s="85"/>
      <c r="D28" s="6">
        <v>2023</v>
      </c>
      <c r="E28" s="6">
        <v>20</v>
      </c>
      <c r="F28" s="6">
        <v>11083</v>
      </c>
      <c r="G28" s="43">
        <f>E28/F28</f>
        <v>1.8045655508436343E-3</v>
      </c>
      <c r="H28" s="34"/>
      <c r="I28" s="33"/>
      <c r="J28" s="33"/>
      <c r="K28" s="33"/>
      <c r="L28" s="33"/>
      <c r="M28" s="33"/>
    </row>
    <row r="29" spans="1:13" ht="37.5" customHeight="1" thickBot="1" x14ac:dyDescent="0.3">
      <c r="A29" s="4"/>
      <c r="B29" s="78"/>
      <c r="C29" s="5" t="s">
        <v>39</v>
      </c>
      <c r="D29" s="10">
        <v>2027</v>
      </c>
      <c r="E29" s="6">
        <v>111</v>
      </c>
      <c r="F29" s="6">
        <v>11083</v>
      </c>
      <c r="G29" s="43">
        <f>E29/F29</f>
        <v>1.001533880718217E-2</v>
      </c>
      <c r="H29" s="34"/>
      <c r="I29" s="34"/>
      <c r="J29" s="34"/>
      <c r="K29" s="34"/>
      <c r="L29" s="34"/>
      <c r="M29" s="34"/>
    </row>
    <row r="30" spans="1:13" x14ac:dyDescent="0.25">
      <c r="A30" s="4"/>
      <c r="B30" s="77" t="s">
        <v>19</v>
      </c>
      <c r="C30" s="38" t="s">
        <v>18</v>
      </c>
      <c r="D30" s="25" t="s">
        <v>16</v>
      </c>
      <c r="E30" s="25" t="s">
        <v>17</v>
      </c>
      <c r="F30" s="88" t="s">
        <v>15</v>
      </c>
      <c r="G30" s="89"/>
      <c r="H30" s="33"/>
      <c r="I30" s="33"/>
      <c r="J30" s="33"/>
      <c r="K30" s="33"/>
      <c r="L30" s="33"/>
      <c r="M30" s="33"/>
    </row>
    <row r="31" spans="1:13" ht="47.25" hidden="1" customHeight="1" x14ac:dyDescent="0.25">
      <c r="A31" s="4"/>
      <c r="B31" s="78"/>
      <c r="C31" s="39">
        <v>2020</v>
      </c>
      <c r="D31" s="26"/>
      <c r="E31" s="26"/>
      <c r="F31" s="107"/>
      <c r="G31" s="108"/>
      <c r="H31" s="33"/>
      <c r="I31" s="33"/>
      <c r="J31" s="33"/>
      <c r="K31" s="33"/>
      <c r="L31" s="33"/>
      <c r="M31" s="33"/>
    </row>
    <row r="32" spans="1:13" ht="49.5" hidden="1" customHeight="1" x14ac:dyDescent="0.25">
      <c r="A32" s="4"/>
      <c r="B32" s="78"/>
      <c r="C32" s="39">
        <v>2021</v>
      </c>
      <c r="D32" s="26"/>
      <c r="E32" s="26"/>
      <c r="F32" s="107"/>
      <c r="G32" s="108"/>
      <c r="H32" s="33"/>
      <c r="I32" s="33"/>
      <c r="J32" s="33"/>
      <c r="K32" s="33"/>
      <c r="L32" s="33"/>
      <c r="M32" s="33"/>
    </row>
    <row r="33" spans="1:13" ht="50.25" hidden="1" customHeight="1" x14ac:dyDescent="0.25">
      <c r="A33" s="4"/>
      <c r="B33" s="78"/>
      <c r="C33" s="39">
        <v>2022</v>
      </c>
      <c r="D33" s="26"/>
      <c r="E33" s="26"/>
      <c r="F33" s="107"/>
      <c r="G33" s="108"/>
      <c r="H33" s="33"/>
      <c r="I33" s="33"/>
      <c r="J33" s="33"/>
      <c r="K33" s="33"/>
      <c r="L33" s="33"/>
      <c r="M33" s="33"/>
    </row>
    <row r="34" spans="1:13" ht="41.25" hidden="1" customHeight="1" x14ac:dyDescent="0.25">
      <c r="A34" s="4"/>
      <c r="B34" s="78"/>
      <c r="C34" s="39">
        <v>2023</v>
      </c>
      <c r="D34" s="27"/>
      <c r="E34" s="26"/>
      <c r="F34" s="107"/>
      <c r="G34" s="108"/>
      <c r="H34" s="33"/>
      <c r="I34" s="33"/>
      <c r="J34" s="33"/>
      <c r="K34" s="33"/>
      <c r="L34" s="33"/>
      <c r="M34" s="33"/>
    </row>
    <row r="35" spans="1:13" ht="17.25" customHeight="1" x14ac:dyDescent="0.25">
      <c r="A35" s="4"/>
      <c r="B35" s="78"/>
      <c r="C35" s="39">
        <v>2024</v>
      </c>
      <c r="D35" s="28">
        <v>9</v>
      </c>
      <c r="E35" s="6">
        <v>11083</v>
      </c>
      <c r="F35" s="90">
        <f>D35/E35</f>
        <v>8.1205449787963551E-4</v>
      </c>
      <c r="G35" s="91"/>
      <c r="H35" s="34"/>
      <c r="I35" s="33"/>
      <c r="J35" s="33"/>
      <c r="K35" s="33"/>
      <c r="L35" s="33"/>
      <c r="M35" s="33"/>
    </row>
    <row r="36" spans="1:13" ht="17.25" customHeight="1" x14ac:dyDescent="0.25">
      <c r="A36" s="4"/>
      <c r="B36" s="78"/>
      <c r="C36" s="39">
        <v>2025</v>
      </c>
      <c r="D36" s="28">
        <f>D35+37</f>
        <v>46</v>
      </c>
      <c r="E36" s="6">
        <v>11083</v>
      </c>
      <c r="F36" s="90">
        <f t="shared" ref="F36:F41" si="0">D36/E36</f>
        <v>4.150500766940359E-3</v>
      </c>
      <c r="G36" s="91"/>
      <c r="H36" s="34"/>
      <c r="I36" s="33"/>
      <c r="J36" s="35"/>
      <c r="K36" s="33"/>
      <c r="L36" s="33"/>
      <c r="M36" s="33"/>
    </row>
    <row r="37" spans="1:13" ht="17.25" customHeight="1" x14ac:dyDescent="0.25">
      <c r="A37" s="4"/>
      <c r="B37" s="78"/>
      <c r="C37" s="39">
        <v>2026</v>
      </c>
      <c r="D37" s="28">
        <f>D36+37</f>
        <v>83</v>
      </c>
      <c r="E37" s="6">
        <v>11083</v>
      </c>
      <c r="F37" s="90">
        <f t="shared" si="0"/>
        <v>7.4889470360010825E-3</v>
      </c>
      <c r="G37" s="91"/>
      <c r="H37" s="34"/>
      <c r="I37" s="33"/>
      <c r="J37" s="33"/>
      <c r="K37" s="33"/>
      <c r="L37" s="33"/>
      <c r="M37" s="33"/>
    </row>
    <row r="38" spans="1:13" ht="17.25" customHeight="1" thickBot="1" x14ac:dyDescent="0.3">
      <c r="A38" s="4"/>
      <c r="B38" s="78"/>
      <c r="C38" s="39">
        <v>2027</v>
      </c>
      <c r="D38" s="28">
        <f>D37+28</f>
        <v>111</v>
      </c>
      <c r="E38" s="6">
        <v>11083</v>
      </c>
      <c r="F38" s="90">
        <f t="shared" si="0"/>
        <v>1.001533880718217E-2</v>
      </c>
      <c r="G38" s="91"/>
      <c r="H38" s="34"/>
      <c r="I38" s="33"/>
      <c r="J38" s="33"/>
      <c r="K38" s="33"/>
      <c r="L38" s="33"/>
      <c r="M38" s="33"/>
    </row>
    <row r="39" spans="1:13" ht="15" hidden="1" customHeight="1" x14ac:dyDescent="0.25">
      <c r="A39" s="4"/>
      <c r="B39" s="78"/>
      <c r="C39" s="39">
        <v>2028</v>
      </c>
      <c r="D39" s="29">
        <v>2461598.6649886002</v>
      </c>
      <c r="E39" s="6">
        <v>11083</v>
      </c>
      <c r="F39" s="86">
        <f t="shared" si="0"/>
        <v>222.10580754205543</v>
      </c>
      <c r="G39" s="87"/>
      <c r="H39" s="33"/>
      <c r="I39" s="33"/>
      <c r="J39" s="33"/>
      <c r="K39" s="33"/>
      <c r="L39" s="33"/>
      <c r="M39" s="33"/>
    </row>
    <row r="40" spans="1:13" ht="15" hidden="1" customHeight="1" x14ac:dyDescent="0.25">
      <c r="A40" s="4"/>
      <c r="B40" s="78"/>
      <c r="C40" s="39">
        <v>2029</v>
      </c>
      <c r="D40" s="29"/>
      <c r="E40" s="6">
        <v>11083</v>
      </c>
      <c r="F40" s="86">
        <f t="shared" si="0"/>
        <v>0</v>
      </c>
      <c r="G40" s="87"/>
      <c r="H40" s="33"/>
      <c r="I40" s="33"/>
      <c r="J40" s="33"/>
      <c r="K40" s="33"/>
      <c r="L40" s="33"/>
      <c r="M40" s="33"/>
    </row>
    <row r="41" spans="1:13" ht="15.75" hidden="1" customHeight="1" thickBot="1" x14ac:dyDescent="0.3">
      <c r="A41" s="4"/>
      <c r="B41" s="78"/>
      <c r="C41" s="39">
        <v>2030</v>
      </c>
      <c r="D41" s="29"/>
      <c r="E41" s="6">
        <v>11083</v>
      </c>
      <c r="F41" s="86">
        <f t="shared" si="0"/>
        <v>0</v>
      </c>
      <c r="G41" s="87"/>
      <c r="H41" s="33"/>
      <c r="I41" s="33"/>
      <c r="J41" s="33"/>
      <c r="K41" s="33"/>
      <c r="L41" s="33"/>
      <c r="M41" s="33"/>
    </row>
    <row r="42" spans="1:13" ht="43.15" customHeight="1" x14ac:dyDescent="0.25">
      <c r="A42" s="4"/>
      <c r="B42" s="68" t="s">
        <v>20</v>
      </c>
      <c r="C42" s="31" t="s">
        <v>28</v>
      </c>
      <c r="D42" s="92" t="s">
        <v>52</v>
      </c>
      <c r="E42" s="92"/>
      <c r="F42" s="93"/>
      <c r="G42" s="94"/>
      <c r="H42" s="33"/>
      <c r="I42" s="33"/>
      <c r="J42" s="33"/>
      <c r="K42" s="33"/>
      <c r="L42" s="33"/>
      <c r="M42" s="33"/>
    </row>
    <row r="43" spans="1:13" ht="40.15" customHeight="1" x14ac:dyDescent="0.25">
      <c r="A43" s="4"/>
      <c r="B43" s="69"/>
      <c r="C43" s="32" t="s">
        <v>29</v>
      </c>
      <c r="D43" s="79" t="s">
        <v>53</v>
      </c>
      <c r="E43" s="79"/>
      <c r="F43" s="80"/>
      <c r="G43" s="81"/>
      <c r="H43" s="33"/>
      <c r="I43" s="33"/>
      <c r="J43" s="33"/>
      <c r="K43" s="33"/>
      <c r="L43" s="33"/>
      <c r="M43" s="33"/>
    </row>
    <row r="44" spans="1:13" ht="27.6" customHeight="1" x14ac:dyDescent="0.25">
      <c r="A44" s="4"/>
      <c r="B44" s="69"/>
      <c r="C44" s="32" t="s">
        <v>30</v>
      </c>
      <c r="D44" s="79" t="s">
        <v>54</v>
      </c>
      <c r="E44" s="79"/>
      <c r="F44" s="80"/>
      <c r="G44" s="81"/>
      <c r="H44" s="33"/>
      <c r="I44" s="33"/>
      <c r="J44" s="33"/>
      <c r="K44" s="33"/>
      <c r="L44" s="33"/>
      <c r="M44" s="33"/>
    </row>
    <row r="45" spans="1:13" ht="30.6" customHeight="1" thickBot="1" x14ac:dyDescent="0.3">
      <c r="A45" s="4"/>
      <c r="B45" s="70"/>
      <c r="C45" s="41" t="s">
        <v>31</v>
      </c>
      <c r="D45" s="71" t="s">
        <v>55</v>
      </c>
      <c r="E45" s="72"/>
      <c r="F45" s="72"/>
      <c r="G45" s="73"/>
      <c r="H45" s="33"/>
      <c r="I45" s="33"/>
      <c r="J45" s="33"/>
      <c r="K45" s="33"/>
      <c r="L45" s="33"/>
      <c r="M45" s="33"/>
    </row>
    <row r="46" spans="1:13" x14ac:dyDescent="0.25">
      <c r="A46" s="4"/>
      <c r="B46" s="4"/>
      <c r="C46" s="4"/>
      <c r="D46" s="4"/>
      <c r="E46" s="4"/>
      <c r="F46" s="4"/>
      <c r="G46" s="4"/>
    </row>
  </sheetData>
  <mergeCells count="47">
    <mergeCell ref="F31:G31"/>
    <mergeCell ref="F32:G32"/>
    <mergeCell ref="D9:G9"/>
    <mergeCell ref="B2:B3"/>
    <mergeCell ref="D17:G17"/>
    <mergeCell ref="B11:B22"/>
    <mergeCell ref="B4:B10"/>
    <mergeCell ref="E26:G26"/>
    <mergeCell ref="D20:G20"/>
    <mergeCell ref="D22:G22"/>
    <mergeCell ref="D19:G19"/>
    <mergeCell ref="D11:G12"/>
    <mergeCell ref="D18:G18"/>
    <mergeCell ref="C13:C15"/>
    <mergeCell ref="D10:G10"/>
    <mergeCell ref="D42:G42"/>
    <mergeCell ref="C2:G3"/>
    <mergeCell ref="D7:G7"/>
    <mergeCell ref="D8:G8"/>
    <mergeCell ref="C11:C12"/>
    <mergeCell ref="D4:G4"/>
    <mergeCell ref="D5:G5"/>
    <mergeCell ref="D16:G16"/>
    <mergeCell ref="D21:G21"/>
    <mergeCell ref="F33:G33"/>
    <mergeCell ref="F34:G34"/>
    <mergeCell ref="D6:G6"/>
    <mergeCell ref="E23:G23"/>
    <mergeCell ref="E24:G24"/>
    <mergeCell ref="E25:G25"/>
    <mergeCell ref="F35:G35"/>
    <mergeCell ref="B42:B45"/>
    <mergeCell ref="D45:G45"/>
    <mergeCell ref="B23:B26"/>
    <mergeCell ref="B30:B41"/>
    <mergeCell ref="D43:G43"/>
    <mergeCell ref="D44:G44"/>
    <mergeCell ref="C25:C26"/>
    <mergeCell ref="B27:B29"/>
    <mergeCell ref="C27:C28"/>
    <mergeCell ref="F39:G39"/>
    <mergeCell ref="F40:G40"/>
    <mergeCell ref="F41:G41"/>
    <mergeCell ref="F30:G30"/>
    <mergeCell ref="F37:G37"/>
    <mergeCell ref="F36:G36"/>
    <mergeCell ref="F38:G38"/>
  </mergeCells>
  <hyperlinks>
    <hyperlink ref="D45" r:id="rId1" xr:uid="{695CD9F2-4AEE-4459-ABDD-EF826777483B}"/>
  </hyperlinks>
  <pageMargins left="0.25" right="0.25" top="0.75" bottom="0.75" header="0.3" footer="0.3"/>
  <pageSetup scale="42" orientation="portrait" r:id="rId2"/>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D89F6-7778-4C33-B1B0-1B2E8E7F6F29}">
  <dimension ref="A1:M45"/>
  <sheetViews>
    <sheetView showGridLines="0" view="pageBreakPreview" zoomScale="47" zoomScaleNormal="115" zoomScaleSheetLayoutView="47" workbookViewId="0">
      <selection activeCell="D11" sqref="D11:G12"/>
    </sheetView>
  </sheetViews>
  <sheetFormatPr baseColWidth="10" defaultColWidth="11.5703125" defaultRowHeight="15" x14ac:dyDescent="0.25"/>
  <cols>
    <col min="1" max="1" width="21.42578125"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18.8554687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65</v>
      </c>
      <c r="E4" s="80"/>
      <c r="F4" s="80"/>
      <c r="G4" s="81"/>
      <c r="H4" s="4"/>
      <c r="I4" s="4"/>
      <c r="J4" s="4"/>
      <c r="K4" s="4"/>
      <c r="L4" s="4"/>
      <c r="M4" s="4"/>
    </row>
    <row r="5" spans="1:13" ht="50.25" customHeight="1" x14ac:dyDescent="0.25">
      <c r="A5" s="2"/>
      <c r="B5" s="152"/>
      <c r="C5" s="9" t="s">
        <v>6</v>
      </c>
      <c r="D5" s="79" t="s">
        <v>338</v>
      </c>
      <c r="E5" s="80"/>
      <c r="F5" s="80"/>
      <c r="G5" s="81"/>
      <c r="H5" s="4"/>
      <c r="I5" s="4"/>
      <c r="J5" s="4"/>
      <c r="K5" s="4"/>
      <c r="L5" s="4"/>
      <c r="M5" s="4"/>
    </row>
    <row r="6" spans="1:13" ht="58.5" customHeight="1" x14ac:dyDescent="0.25">
      <c r="A6" s="2"/>
      <c r="B6" s="152"/>
      <c r="C6" s="9" t="s">
        <v>7</v>
      </c>
      <c r="D6" s="79" t="s">
        <v>337</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366</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92</v>
      </c>
      <c r="E10" s="141"/>
      <c r="F10" s="141"/>
      <c r="G10" s="142"/>
      <c r="H10" s="4"/>
      <c r="I10" s="4"/>
      <c r="J10" s="4"/>
      <c r="K10" s="4"/>
      <c r="L10" s="4"/>
      <c r="M10" s="4"/>
    </row>
    <row r="11" spans="1:13" ht="37.5" customHeight="1" x14ac:dyDescent="0.25">
      <c r="A11" s="2"/>
      <c r="B11" s="151" t="s">
        <v>2</v>
      </c>
      <c r="C11" s="84" t="s">
        <v>42</v>
      </c>
      <c r="D11" s="131" t="s">
        <v>440</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67" t="s">
        <v>388</v>
      </c>
      <c r="F14" s="7" t="s">
        <v>390</v>
      </c>
      <c r="G14" s="61" t="s">
        <v>363</v>
      </c>
      <c r="H14" s="4"/>
      <c r="I14" s="4"/>
      <c r="J14" s="4"/>
      <c r="K14" s="4"/>
      <c r="L14" s="4"/>
      <c r="M14" s="4"/>
    </row>
    <row r="15" spans="1:13" ht="51.75" customHeight="1" x14ac:dyDescent="0.25">
      <c r="A15" s="2"/>
      <c r="B15" s="152"/>
      <c r="C15" s="139"/>
      <c r="D15" s="6" t="s">
        <v>10</v>
      </c>
      <c r="E15" s="58" t="s">
        <v>389</v>
      </c>
      <c r="F15" s="7" t="s">
        <v>390</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433</v>
      </c>
      <c r="E18" s="126"/>
      <c r="F18" s="126"/>
      <c r="G18" s="127"/>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76.5" customHeight="1" thickBot="1" x14ac:dyDescent="0.3">
      <c r="A22" s="2"/>
      <c r="B22" s="156"/>
      <c r="C22" s="15" t="s">
        <v>36</v>
      </c>
      <c r="D22" s="128" t="s">
        <v>391</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198</v>
      </c>
      <c r="E24" s="112" t="s">
        <v>197</v>
      </c>
      <c r="F24" s="113"/>
      <c r="G24" s="114"/>
      <c r="H24" s="4"/>
      <c r="I24" s="4"/>
      <c r="J24" s="4"/>
      <c r="K24" s="4"/>
      <c r="L24" s="4"/>
      <c r="M24" s="4"/>
    </row>
    <row r="25" spans="1:13" ht="63.6" customHeight="1" x14ac:dyDescent="0.25">
      <c r="A25" s="2"/>
      <c r="B25" s="154"/>
      <c r="C25" s="82" t="s">
        <v>14</v>
      </c>
      <c r="D25" s="19" t="s">
        <v>201</v>
      </c>
      <c r="E25" s="115" t="s">
        <v>202</v>
      </c>
      <c r="F25" s="116"/>
      <c r="G25" s="117"/>
      <c r="H25" s="4"/>
      <c r="I25" s="4"/>
      <c r="J25" s="4"/>
      <c r="K25" s="4"/>
      <c r="L25" s="4"/>
      <c r="M25" s="4"/>
    </row>
    <row r="26" spans="1:13" ht="77.25" customHeight="1" thickBot="1" x14ac:dyDescent="0.3">
      <c r="A26" s="2"/>
      <c r="B26" s="155"/>
      <c r="C26" s="83"/>
      <c r="D26" s="20" t="s">
        <v>200</v>
      </c>
      <c r="E26" s="123" t="s">
        <v>199</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
        <v>4</v>
      </c>
      <c r="F28" s="6">
        <v>5</v>
      </c>
      <c r="G28" s="36">
        <f>E28/F28</f>
        <v>0.8</v>
      </c>
      <c r="H28" s="37"/>
      <c r="I28" s="4"/>
      <c r="J28" s="4"/>
      <c r="K28" s="4"/>
      <c r="L28" s="4"/>
      <c r="M28" s="4"/>
    </row>
    <row r="29" spans="1:13" ht="54.6" customHeight="1" thickBot="1" x14ac:dyDescent="0.3">
      <c r="B29" s="152"/>
      <c r="C29" s="5" t="s">
        <v>39</v>
      </c>
      <c r="D29" s="10">
        <v>2027</v>
      </c>
      <c r="E29" s="6">
        <v>5</v>
      </c>
      <c r="F29" s="6">
        <v>5</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4</v>
      </c>
      <c r="E35" s="11">
        <v>5</v>
      </c>
      <c r="F35" s="160">
        <f>D35/E35</f>
        <v>0.8</v>
      </c>
      <c r="G35" s="161"/>
      <c r="H35" s="37"/>
      <c r="I35" s="4"/>
      <c r="J35" s="4"/>
      <c r="K35" s="4"/>
      <c r="L35" s="4"/>
      <c r="M35" s="4"/>
    </row>
    <row r="36" spans="1:13" x14ac:dyDescent="0.25">
      <c r="B36" s="152"/>
      <c r="C36" s="39">
        <v>2025</v>
      </c>
      <c r="D36" s="28">
        <v>4</v>
      </c>
      <c r="E36" s="11">
        <v>5</v>
      </c>
      <c r="F36" s="160">
        <f t="shared" ref="F36:F38" si="0">D36/E36</f>
        <v>0.8</v>
      </c>
      <c r="G36" s="161"/>
      <c r="H36" s="37"/>
      <c r="I36" s="4"/>
      <c r="J36" s="40"/>
      <c r="K36" s="4"/>
      <c r="L36" s="4"/>
      <c r="M36" s="4"/>
    </row>
    <row r="37" spans="1:13" x14ac:dyDescent="0.25">
      <c r="B37" s="152"/>
      <c r="C37" s="39">
        <v>2026</v>
      </c>
      <c r="D37" s="28">
        <v>4.5</v>
      </c>
      <c r="E37" s="11">
        <v>5</v>
      </c>
      <c r="F37" s="160">
        <f t="shared" si="0"/>
        <v>0.9</v>
      </c>
      <c r="G37" s="161"/>
      <c r="H37" s="37"/>
      <c r="I37" s="4"/>
      <c r="J37" s="4"/>
      <c r="K37" s="4"/>
      <c r="L37" s="4"/>
      <c r="M37" s="4"/>
    </row>
    <row r="38" spans="1:13" ht="15.75" thickBot="1" x14ac:dyDescent="0.3">
      <c r="B38" s="152"/>
      <c r="C38" s="39">
        <v>2027</v>
      </c>
      <c r="D38" s="28">
        <v>5</v>
      </c>
      <c r="E38" s="11">
        <v>5</v>
      </c>
      <c r="F38" s="160">
        <f t="shared" si="0"/>
        <v>1</v>
      </c>
      <c r="G38" s="161"/>
      <c r="H38" s="37"/>
      <c r="I38" s="4"/>
      <c r="J38" s="4"/>
      <c r="K38" s="4"/>
      <c r="L38" s="4"/>
      <c r="M38" s="4"/>
    </row>
    <row r="39" spans="1:13" hidden="1" x14ac:dyDescent="0.25">
      <c r="B39" s="152"/>
      <c r="C39" s="39">
        <v>2028</v>
      </c>
      <c r="D39" s="29">
        <v>2461598.6649886002</v>
      </c>
      <c r="E39" s="30">
        <v>6640874</v>
      </c>
      <c r="F39" s="80">
        <f t="shared" ref="F39:F41" si="1">D39/E39*100</f>
        <v>37.067390000000003</v>
      </c>
      <c r="G39" s="127"/>
      <c r="H39" s="4"/>
      <c r="I39" s="4"/>
      <c r="J39" s="4"/>
      <c r="K39" s="4"/>
      <c r="L39" s="4"/>
      <c r="M39" s="4"/>
    </row>
    <row r="40" spans="1:13" hidden="1" x14ac:dyDescent="0.25">
      <c r="B40" s="152"/>
      <c r="C40" s="39">
        <v>2029</v>
      </c>
      <c r="D40" s="29"/>
      <c r="E40" s="30"/>
      <c r="F40" s="80" t="e">
        <f t="shared" si="1"/>
        <v>#DIV/0!</v>
      </c>
      <c r="G40" s="127"/>
      <c r="H40" s="4"/>
      <c r="I40" s="4"/>
      <c r="J40" s="4"/>
      <c r="K40" s="4"/>
      <c r="L40" s="4"/>
      <c r="M40" s="4"/>
    </row>
    <row r="41" spans="1:13" ht="15.75" hidden="1" thickBot="1" x14ac:dyDescent="0.3">
      <c r="B41" s="152"/>
      <c r="C41" s="39">
        <v>2030</v>
      </c>
      <c r="D41" s="29"/>
      <c r="E41" s="30"/>
      <c r="F41" s="80" t="e">
        <f t="shared" si="1"/>
        <v>#DIV/0!</v>
      </c>
      <c r="G41" s="127"/>
      <c r="H41" s="4"/>
      <c r="I41" s="4"/>
      <c r="J41" s="4"/>
      <c r="K41" s="4"/>
      <c r="L41" s="4"/>
      <c r="M41" s="4"/>
    </row>
    <row r="42" spans="1:13" ht="30" x14ac:dyDescent="0.25">
      <c r="A42" s="2"/>
      <c r="B42" s="162" t="s">
        <v>20</v>
      </c>
      <c r="C42" s="31" t="s">
        <v>28</v>
      </c>
      <c r="D42" s="92" t="s">
        <v>109</v>
      </c>
      <c r="E42" s="92"/>
      <c r="F42" s="93"/>
      <c r="G42" s="94"/>
      <c r="H42" s="4"/>
      <c r="I42" s="4"/>
      <c r="J42" s="4"/>
      <c r="K42" s="4"/>
      <c r="L42" s="4"/>
      <c r="M42" s="4"/>
    </row>
    <row r="43" spans="1:13" ht="40.15" customHeight="1" x14ac:dyDescent="0.25">
      <c r="A43" s="2"/>
      <c r="B43" s="163"/>
      <c r="C43" s="32" t="s">
        <v>29</v>
      </c>
      <c r="D43" s="79" t="s">
        <v>110</v>
      </c>
      <c r="E43" s="79"/>
      <c r="F43" s="80"/>
      <c r="G43" s="81"/>
      <c r="H43" s="4"/>
      <c r="I43" s="4"/>
      <c r="J43" s="4"/>
      <c r="K43" s="4"/>
      <c r="L43" s="4"/>
      <c r="M43" s="4"/>
    </row>
    <row r="44" spans="1:13" ht="27.6" customHeight="1" x14ac:dyDescent="0.25">
      <c r="A44" s="2"/>
      <c r="B44" s="163"/>
      <c r="C44" s="32" t="s">
        <v>30</v>
      </c>
      <c r="D44" s="79" t="s">
        <v>115</v>
      </c>
      <c r="E44" s="79"/>
      <c r="F44" s="80"/>
      <c r="G44" s="81"/>
      <c r="H44" s="4"/>
      <c r="I44" s="4"/>
      <c r="J44" s="4"/>
      <c r="K44" s="4"/>
      <c r="L44" s="4"/>
      <c r="M44" s="4"/>
    </row>
    <row r="45" spans="1:13" ht="30.6" customHeight="1" thickBot="1" x14ac:dyDescent="0.3">
      <c r="B45" s="164"/>
      <c r="C45" s="41" t="s">
        <v>31</v>
      </c>
      <c r="D45" s="71" t="s">
        <v>111</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39BC04DC-5BF8-4E2C-9C8C-6B04FC9ACF0A}"/>
  </hyperlinks>
  <pageMargins left="0.25" right="0.25" top="0.75" bottom="0.75" header="0.3" footer="0.3"/>
  <pageSetup scale="45"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D84B-2DCA-458E-B639-8C61BF321930}">
  <dimension ref="A1:M45"/>
  <sheetViews>
    <sheetView showGridLines="0" view="pageBreakPreview" topLeftCell="C1" zoomScale="60" zoomScaleNormal="55" workbookViewId="0">
      <selection activeCell="E14" sqref="E14"/>
    </sheetView>
  </sheetViews>
  <sheetFormatPr baseColWidth="10" defaultColWidth="11.5703125" defaultRowHeight="15" x14ac:dyDescent="0.25"/>
  <cols>
    <col min="1" max="1" width="31.28515625" style="1" customWidth="1"/>
    <col min="2" max="2" width="20.5703125" style="1" customWidth="1"/>
    <col min="3" max="3" width="23.28515625" style="1" customWidth="1"/>
    <col min="4" max="4" width="20.85546875" style="1" customWidth="1"/>
    <col min="5" max="5" width="63.5703125" style="1" customWidth="1"/>
    <col min="6" max="6" width="36.7109375" style="1" customWidth="1"/>
    <col min="7" max="7" width="20"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66</v>
      </c>
      <c r="E4" s="80"/>
      <c r="F4" s="80"/>
      <c r="G4" s="81"/>
      <c r="H4" s="4"/>
      <c r="I4" s="4"/>
      <c r="J4" s="4"/>
      <c r="K4" s="4"/>
      <c r="L4" s="4"/>
      <c r="M4" s="4"/>
    </row>
    <row r="5" spans="1:13" ht="50.25" customHeight="1" x14ac:dyDescent="0.25">
      <c r="A5" s="2"/>
      <c r="B5" s="152"/>
      <c r="C5" s="9" t="s">
        <v>6</v>
      </c>
      <c r="D5" s="79" t="s">
        <v>339</v>
      </c>
      <c r="E5" s="80"/>
      <c r="F5" s="80"/>
      <c r="G5" s="81"/>
      <c r="H5" s="4"/>
      <c r="I5" s="4"/>
      <c r="J5" s="4"/>
      <c r="K5" s="4"/>
      <c r="L5" s="4"/>
      <c r="M5" s="4"/>
    </row>
    <row r="6" spans="1:13" ht="58.5" customHeight="1" x14ac:dyDescent="0.25">
      <c r="A6" s="2"/>
      <c r="B6" s="152"/>
      <c r="C6" s="9" t="s">
        <v>7</v>
      </c>
      <c r="D6" s="79" t="s">
        <v>340</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366</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91</v>
      </c>
      <c r="E10" s="141"/>
      <c r="F10" s="141"/>
      <c r="G10" s="142"/>
      <c r="H10" s="4"/>
      <c r="I10" s="4"/>
      <c r="J10" s="4"/>
      <c r="K10" s="4"/>
      <c r="L10" s="4"/>
      <c r="M10" s="4"/>
    </row>
    <row r="11" spans="1:13" ht="37.5" customHeight="1" x14ac:dyDescent="0.25">
      <c r="A11" s="2"/>
      <c r="B11" s="151" t="s">
        <v>2</v>
      </c>
      <c r="C11" s="84" t="s">
        <v>42</v>
      </c>
      <c r="D11" s="131" t="s">
        <v>356</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341</v>
      </c>
      <c r="F14" s="7" t="s">
        <v>281</v>
      </c>
      <c r="G14" s="8" t="s">
        <v>363</v>
      </c>
      <c r="H14" s="4"/>
      <c r="I14" s="4"/>
      <c r="J14" s="4"/>
      <c r="K14" s="4"/>
      <c r="L14" s="4"/>
      <c r="M14" s="4"/>
    </row>
    <row r="15" spans="1:13" ht="51.75" customHeight="1" x14ac:dyDescent="0.25">
      <c r="A15" s="2"/>
      <c r="B15" s="152"/>
      <c r="C15" s="139"/>
      <c r="D15" s="6" t="s">
        <v>10</v>
      </c>
      <c r="E15" s="7" t="s">
        <v>280</v>
      </c>
      <c r="F15" s="7" t="s">
        <v>281</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434</v>
      </c>
      <c r="E18" s="126"/>
      <c r="F18" s="126"/>
      <c r="G18" s="127"/>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40.15" customHeight="1" thickBot="1" x14ac:dyDescent="0.3">
      <c r="A22" s="2"/>
      <c r="B22" s="156"/>
      <c r="C22" s="15" t="s">
        <v>36</v>
      </c>
      <c r="D22" s="128" t="s">
        <v>293</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203</v>
      </c>
      <c r="E24" s="112" t="s">
        <v>204</v>
      </c>
      <c r="F24" s="113"/>
      <c r="G24" s="114"/>
      <c r="H24" s="4"/>
      <c r="I24" s="4"/>
      <c r="J24" s="4"/>
      <c r="K24" s="4"/>
      <c r="L24" s="4"/>
      <c r="M24" s="4"/>
    </row>
    <row r="25" spans="1:13" ht="63.6" customHeight="1" x14ac:dyDescent="0.25">
      <c r="A25" s="2"/>
      <c r="B25" s="154"/>
      <c r="C25" s="82" t="s">
        <v>14</v>
      </c>
      <c r="D25" s="19" t="s">
        <v>173</v>
      </c>
      <c r="E25" s="115" t="s">
        <v>174</v>
      </c>
      <c r="F25" s="116"/>
      <c r="G25" s="117"/>
      <c r="H25" s="4"/>
      <c r="I25" s="4"/>
      <c r="J25" s="4"/>
      <c r="K25" s="4"/>
      <c r="L25" s="4"/>
      <c r="M25" s="4"/>
    </row>
    <row r="26" spans="1:13" ht="61.9" customHeight="1" thickBot="1" x14ac:dyDescent="0.3">
      <c r="A26" s="2"/>
      <c r="B26" s="155"/>
      <c r="C26" s="83"/>
      <c r="D26" s="20" t="s">
        <v>195</v>
      </c>
      <c r="E26" s="123" t="s">
        <v>196</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
        <v>8</v>
      </c>
      <c r="F28" s="6">
        <v>8</v>
      </c>
      <c r="G28" s="36">
        <f>E28/F28</f>
        <v>1</v>
      </c>
      <c r="H28" s="37"/>
      <c r="I28" s="4"/>
      <c r="J28" s="4"/>
      <c r="K28" s="4"/>
      <c r="L28" s="4"/>
      <c r="M28" s="4"/>
    </row>
    <row r="29" spans="1:13" ht="54.6" customHeight="1" thickBot="1" x14ac:dyDescent="0.3">
      <c r="B29" s="152"/>
      <c r="C29" s="5" t="s">
        <v>39</v>
      </c>
      <c r="D29" s="10">
        <v>2027</v>
      </c>
      <c r="E29" s="6">
        <v>8</v>
      </c>
      <c r="F29" s="6">
        <v>8</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8</v>
      </c>
      <c r="E35" s="11">
        <v>8</v>
      </c>
      <c r="F35" s="160">
        <f>D35/E35</f>
        <v>1</v>
      </c>
      <c r="G35" s="161"/>
      <c r="H35" s="37"/>
      <c r="I35" s="4"/>
      <c r="J35" s="4"/>
      <c r="K35" s="4"/>
      <c r="L35" s="4"/>
      <c r="M35" s="4"/>
    </row>
    <row r="36" spans="1:13" x14ac:dyDescent="0.25">
      <c r="B36" s="152"/>
      <c r="C36" s="39">
        <v>2025</v>
      </c>
      <c r="D36" s="28">
        <v>8</v>
      </c>
      <c r="E36" s="11">
        <v>8</v>
      </c>
      <c r="F36" s="160">
        <f t="shared" ref="F36:F41" si="0">D36/E36</f>
        <v>1</v>
      </c>
      <c r="G36" s="161"/>
      <c r="H36" s="37"/>
      <c r="I36" s="4"/>
      <c r="J36" s="40"/>
      <c r="K36" s="4"/>
      <c r="L36" s="4"/>
      <c r="M36" s="4"/>
    </row>
    <row r="37" spans="1:13" x14ac:dyDescent="0.25">
      <c r="B37" s="152"/>
      <c r="C37" s="39">
        <v>2026</v>
      </c>
      <c r="D37" s="28">
        <v>8</v>
      </c>
      <c r="E37" s="11">
        <v>8</v>
      </c>
      <c r="F37" s="160">
        <f t="shared" si="0"/>
        <v>1</v>
      </c>
      <c r="G37" s="161"/>
      <c r="H37" s="37"/>
      <c r="I37" s="4"/>
      <c r="J37" s="4"/>
      <c r="K37" s="4"/>
      <c r="L37" s="4"/>
      <c r="M37" s="4"/>
    </row>
    <row r="38" spans="1:13" ht="15.75" thickBot="1" x14ac:dyDescent="0.3">
      <c r="B38" s="152"/>
      <c r="C38" s="39">
        <v>2027</v>
      </c>
      <c r="D38" s="28">
        <v>8</v>
      </c>
      <c r="E38" s="11">
        <v>8</v>
      </c>
      <c r="F38" s="160">
        <f t="shared" si="0"/>
        <v>1</v>
      </c>
      <c r="G38" s="161"/>
      <c r="H38" s="37"/>
      <c r="I38" s="4"/>
      <c r="J38" s="4"/>
      <c r="K38" s="4"/>
      <c r="L38" s="4"/>
      <c r="M38" s="4"/>
    </row>
    <row r="39" spans="1:13" ht="15" hidden="1" customHeight="1" x14ac:dyDescent="0.25">
      <c r="B39" s="152"/>
      <c r="C39" s="39">
        <v>2028</v>
      </c>
      <c r="D39" s="29">
        <v>2461598.6649886002</v>
      </c>
      <c r="E39" s="30">
        <v>6640874</v>
      </c>
      <c r="F39" s="160">
        <f t="shared" si="0"/>
        <v>0.3706739</v>
      </c>
      <c r="G39" s="161"/>
      <c r="H39" s="4"/>
      <c r="I39" s="4"/>
      <c r="J39" s="4"/>
      <c r="K39" s="4"/>
      <c r="L39" s="4"/>
      <c r="M39" s="4"/>
    </row>
    <row r="40" spans="1:13" ht="15" hidden="1" customHeight="1" x14ac:dyDescent="0.25">
      <c r="B40" s="152"/>
      <c r="C40" s="39">
        <v>2029</v>
      </c>
      <c r="D40" s="29"/>
      <c r="E40" s="30"/>
      <c r="F40" s="160" t="e">
        <f t="shared" si="0"/>
        <v>#DIV/0!</v>
      </c>
      <c r="G40" s="161"/>
      <c r="H40" s="4"/>
      <c r="I40" s="4"/>
      <c r="J40" s="4"/>
      <c r="K40" s="4"/>
      <c r="L40" s="4"/>
      <c r="M40" s="4"/>
    </row>
    <row r="41" spans="1:13" ht="15.75" hidden="1" customHeight="1" thickBot="1" x14ac:dyDescent="0.3">
      <c r="B41" s="152"/>
      <c r="C41" s="39">
        <v>2030</v>
      </c>
      <c r="D41" s="29"/>
      <c r="E41" s="30"/>
      <c r="F41" s="160" t="e">
        <f t="shared" si="0"/>
        <v>#DIV/0!</v>
      </c>
      <c r="G41" s="161"/>
      <c r="H41" s="4"/>
      <c r="I41" s="4"/>
      <c r="J41" s="4"/>
      <c r="K41" s="4"/>
      <c r="L41" s="4"/>
      <c r="M41" s="4"/>
    </row>
    <row r="42" spans="1:13" ht="43.15" customHeight="1" x14ac:dyDescent="0.25">
      <c r="A42" s="2"/>
      <c r="B42" s="162" t="s">
        <v>20</v>
      </c>
      <c r="C42" s="31" t="s">
        <v>28</v>
      </c>
      <c r="D42" s="92" t="s">
        <v>109</v>
      </c>
      <c r="E42" s="92"/>
      <c r="F42" s="93"/>
      <c r="G42" s="94"/>
      <c r="H42" s="4"/>
      <c r="I42" s="4"/>
      <c r="J42" s="4"/>
      <c r="K42" s="4"/>
      <c r="L42" s="4"/>
      <c r="M42" s="4"/>
    </row>
    <row r="43" spans="1:13" ht="40.15" customHeight="1" x14ac:dyDescent="0.25">
      <c r="A43" s="2"/>
      <c r="B43" s="163"/>
      <c r="C43" s="32" t="s">
        <v>29</v>
      </c>
      <c r="D43" s="79" t="s">
        <v>110</v>
      </c>
      <c r="E43" s="79"/>
      <c r="F43" s="80"/>
      <c r="G43" s="81"/>
      <c r="H43" s="4"/>
      <c r="I43" s="4"/>
      <c r="J43" s="4"/>
      <c r="K43" s="4"/>
      <c r="L43" s="4"/>
      <c r="M43" s="4"/>
    </row>
    <row r="44" spans="1:13" ht="27.6" customHeight="1" x14ac:dyDescent="0.25">
      <c r="A44" s="2"/>
      <c r="B44" s="163"/>
      <c r="C44" s="32" t="s">
        <v>30</v>
      </c>
      <c r="D44" s="79" t="s">
        <v>115</v>
      </c>
      <c r="E44" s="79"/>
      <c r="F44" s="80"/>
      <c r="G44" s="81"/>
      <c r="H44" s="4"/>
      <c r="I44" s="4"/>
      <c r="J44" s="4"/>
      <c r="K44" s="4"/>
      <c r="L44" s="4"/>
      <c r="M44" s="4"/>
    </row>
    <row r="45" spans="1:13" ht="30.6" customHeight="1" thickBot="1" x14ac:dyDescent="0.3">
      <c r="B45" s="164"/>
      <c r="C45" s="41" t="s">
        <v>31</v>
      </c>
      <c r="D45" s="71" t="s">
        <v>111</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3A4582F8-6EB9-44E3-A5CA-9897141DE2BE}"/>
  </hyperlinks>
  <pageMargins left="0.25" right="0.25" top="0.75" bottom="0.75" header="0.3" footer="0.3"/>
  <pageSetup scale="41"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EBE6A-7D36-4C76-9617-D8193780818D}">
  <dimension ref="A1:M45"/>
  <sheetViews>
    <sheetView showGridLines="0" view="pageBreakPreview" zoomScale="60" zoomScaleNormal="70" workbookViewId="0">
      <selection activeCell="D9" sqref="D9:G9"/>
    </sheetView>
  </sheetViews>
  <sheetFormatPr baseColWidth="10" defaultColWidth="11.5703125" defaultRowHeight="15" x14ac:dyDescent="0.25"/>
  <cols>
    <col min="1" max="1" width="25.7109375"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18.8554687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67</v>
      </c>
      <c r="E4" s="80"/>
      <c r="F4" s="80"/>
      <c r="G4" s="81"/>
      <c r="H4" s="4"/>
      <c r="I4" s="4"/>
      <c r="J4" s="4"/>
      <c r="K4" s="4"/>
      <c r="L4" s="4"/>
      <c r="M4" s="4"/>
    </row>
    <row r="5" spans="1:13" ht="50.25" customHeight="1" x14ac:dyDescent="0.25">
      <c r="A5" s="2"/>
      <c r="B5" s="152"/>
      <c r="C5" s="9" t="s">
        <v>6</v>
      </c>
      <c r="D5" s="79" t="s">
        <v>392</v>
      </c>
      <c r="E5" s="80"/>
      <c r="F5" s="80"/>
      <c r="G5" s="81"/>
      <c r="H5" s="4"/>
      <c r="I5" s="4"/>
      <c r="J5" s="4"/>
      <c r="K5" s="4"/>
      <c r="L5" s="4"/>
      <c r="M5" s="4"/>
    </row>
    <row r="6" spans="1:13" ht="58.5" customHeight="1" x14ac:dyDescent="0.25">
      <c r="A6" s="2"/>
      <c r="B6" s="152"/>
      <c r="C6" s="9" t="s">
        <v>7</v>
      </c>
      <c r="D6" s="79" t="s">
        <v>394</v>
      </c>
      <c r="E6" s="80"/>
      <c r="F6" s="80"/>
      <c r="G6" s="81"/>
      <c r="H6" s="4"/>
      <c r="I6" s="4"/>
      <c r="J6" s="4"/>
      <c r="K6" s="4"/>
      <c r="L6" s="4"/>
      <c r="M6" s="4"/>
    </row>
    <row r="7" spans="1:13" ht="45" customHeight="1" x14ac:dyDescent="0.25">
      <c r="A7" s="2"/>
      <c r="B7" s="152"/>
      <c r="C7" s="9" t="s">
        <v>22</v>
      </c>
      <c r="D7" s="101" t="s">
        <v>81</v>
      </c>
      <c r="E7" s="102"/>
      <c r="F7" s="102"/>
      <c r="G7" s="103"/>
      <c r="H7" s="4"/>
      <c r="I7" s="4"/>
      <c r="J7" s="4"/>
      <c r="K7" s="4"/>
      <c r="L7" s="4"/>
      <c r="M7" s="4"/>
    </row>
    <row r="8" spans="1:13" ht="39.75" customHeight="1" x14ac:dyDescent="0.25">
      <c r="A8" s="2"/>
      <c r="B8" s="152"/>
      <c r="C8" s="9" t="s">
        <v>21</v>
      </c>
      <c r="D8" s="101" t="s">
        <v>384</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90</v>
      </c>
      <c r="E10" s="141"/>
      <c r="F10" s="141"/>
      <c r="G10" s="142"/>
      <c r="H10" s="4"/>
      <c r="I10" s="4"/>
      <c r="J10" s="4"/>
      <c r="K10" s="4"/>
      <c r="L10" s="4"/>
      <c r="M10" s="4"/>
    </row>
    <row r="11" spans="1:13" ht="37.5" customHeight="1" x14ac:dyDescent="0.25">
      <c r="A11" s="2"/>
      <c r="B11" s="151" t="s">
        <v>2</v>
      </c>
      <c r="C11" s="84" t="s">
        <v>42</v>
      </c>
      <c r="D11" s="131" t="s">
        <v>441</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357</v>
      </c>
      <c r="F14" s="7" t="s">
        <v>358</v>
      </c>
      <c r="G14" s="8" t="s">
        <v>395</v>
      </c>
      <c r="H14" s="4"/>
      <c r="I14" s="4"/>
      <c r="J14" s="4"/>
      <c r="K14" s="4"/>
      <c r="L14" s="4"/>
      <c r="M14" s="4"/>
    </row>
    <row r="15" spans="1:13" ht="51.75" customHeight="1" x14ac:dyDescent="0.25">
      <c r="A15" s="2"/>
      <c r="B15" s="152"/>
      <c r="C15" s="139"/>
      <c r="D15" s="6" t="s">
        <v>10</v>
      </c>
      <c r="E15" s="7" t="s">
        <v>393</v>
      </c>
      <c r="F15" s="7" t="s">
        <v>358</v>
      </c>
      <c r="G15" s="8" t="s">
        <v>363</v>
      </c>
      <c r="H15" s="52"/>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433</v>
      </c>
      <c r="E18" s="126"/>
      <c r="F18" s="126"/>
      <c r="G18" s="127"/>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40.15" customHeight="1" thickBot="1" x14ac:dyDescent="0.3">
      <c r="A22" s="2"/>
      <c r="B22" s="156"/>
      <c r="C22" s="15" t="s">
        <v>36</v>
      </c>
      <c r="D22" s="128" t="s">
        <v>294</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205</v>
      </c>
      <c r="E24" s="112" t="s">
        <v>206</v>
      </c>
      <c r="F24" s="113"/>
      <c r="G24" s="114"/>
      <c r="H24" s="4"/>
      <c r="I24" s="4"/>
      <c r="J24" s="4"/>
      <c r="K24" s="4"/>
      <c r="L24" s="4"/>
      <c r="M24" s="4"/>
    </row>
    <row r="25" spans="1:13" ht="63.6" customHeight="1" x14ac:dyDescent="0.25">
      <c r="A25" s="2"/>
      <c r="B25" s="154"/>
      <c r="C25" s="82" t="s">
        <v>14</v>
      </c>
      <c r="D25" s="19" t="s">
        <v>209</v>
      </c>
      <c r="E25" s="115" t="s">
        <v>210</v>
      </c>
      <c r="F25" s="116"/>
      <c r="G25" s="117"/>
      <c r="H25" s="4"/>
      <c r="I25" s="4"/>
      <c r="J25" s="4"/>
      <c r="K25" s="4"/>
      <c r="L25" s="4"/>
      <c r="M25" s="4"/>
    </row>
    <row r="26" spans="1:13" ht="61.9" customHeight="1" thickBot="1" x14ac:dyDescent="0.3">
      <c r="A26" s="2"/>
      <c r="B26" s="155"/>
      <c r="C26" s="83"/>
      <c r="D26" s="20" t="s">
        <v>208</v>
      </c>
      <c r="E26" s="123" t="s">
        <v>207</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
        <v>560</v>
      </c>
      <c r="F28" s="6">
        <v>800</v>
      </c>
      <c r="G28" s="36">
        <f>(E28/F28)</f>
        <v>0.7</v>
      </c>
      <c r="H28" s="37"/>
      <c r="I28" s="4"/>
      <c r="J28" s="4"/>
      <c r="K28" s="4"/>
      <c r="L28" s="4"/>
      <c r="M28" s="4"/>
    </row>
    <row r="29" spans="1:13" ht="54.6" customHeight="1" thickBot="1" x14ac:dyDescent="0.3">
      <c r="B29" s="152"/>
      <c r="C29" s="5" t="s">
        <v>39</v>
      </c>
      <c r="D29" s="10">
        <v>2027</v>
      </c>
      <c r="E29" s="6">
        <v>800</v>
      </c>
      <c r="F29" s="6">
        <v>800</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112</v>
      </c>
      <c r="E35" s="11">
        <v>112</v>
      </c>
      <c r="F35" s="160">
        <f>D35/E35</f>
        <v>1</v>
      </c>
      <c r="G35" s="161"/>
      <c r="H35" s="37"/>
      <c r="I35" s="4"/>
      <c r="J35" s="4"/>
      <c r="K35" s="4"/>
      <c r="L35" s="4"/>
      <c r="M35" s="4"/>
    </row>
    <row r="36" spans="1:13" x14ac:dyDescent="0.25">
      <c r="B36" s="152"/>
      <c r="C36" s="39">
        <v>2025</v>
      </c>
      <c r="D36" s="28">
        <v>800</v>
      </c>
      <c r="E36" s="11">
        <v>800</v>
      </c>
      <c r="F36" s="160">
        <f t="shared" ref="F36:F41" si="0">D36/E36</f>
        <v>1</v>
      </c>
      <c r="G36" s="161"/>
      <c r="H36" s="37"/>
      <c r="I36" s="4"/>
      <c r="J36" s="40"/>
      <c r="K36" s="4"/>
      <c r="L36" s="4"/>
      <c r="M36" s="4"/>
    </row>
    <row r="37" spans="1:13" x14ac:dyDescent="0.25">
      <c r="B37" s="152"/>
      <c r="C37" s="39">
        <v>2026</v>
      </c>
      <c r="D37" s="28">
        <v>800</v>
      </c>
      <c r="E37" s="11">
        <v>800</v>
      </c>
      <c r="F37" s="160">
        <f t="shared" si="0"/>
        <v>1</v>
      </c>
      <c r="G37" s="161"/>
      <c r="H37" s="37"/>
      <c r="I37" s="4"/>
      <c r="J37" s="4"/>
      <c r="K37" s="4"/>
      <c r="L37" s="4"/>
      <c r="M37" s="4"/>
    </row>
    <row r="38" spans="1:13" ht="15.75" thickBot="1" x14ac:dyDescent="0.3">
      <c r="B38" s="152"/>
      <c r="C38" s="39">
        <v>2027</v>
      </c>
      <c r="D38" s="28">
        <v>800</v>
      </c>
      <c r="E38" s="11">
        <v>800</v>
      </c>
      <c r="F38" s="160">
        <f t="shared" si="0"/>
        <v>1</v>
      </c>
      <c r="G38" s="161"/>
      <c r="H38" s="37"/>
      <c r="I38" s="4"/>
      <c r="J38" s="4"/>
      <c r="K38" s="4"/>
      <c r="L38" s="4"/>
      <c r="M38" s="4"/>
    </row>
    <row r="39" spans="1:13" ht="15" hidden="1" customHeight="1" x14ac:dyDescent="0.25">
      <c r="B39" s="152"/>
      <c r="C39" s="39">
        <v>2028</v>
      </c>
      <c r="D39" s="28">
        <v>800</v>
      </c>
      <c r="E39" s="11">
        <v>800</v>
      </c>
      <c r="F39" s="182">
        <f t="shared" si="0"/>
        <v>1</v>
      </c>
      <c r="G39" s="183"/>
      <c r="H39" s="4"/>
      <c r="I39" s="4"/>
      <c r="J39" s="4"/>
      <c r="K39" s="4"/>
      <c r="L39" s="4"/>
      <c r="M39" s="4"/>
    </row>
    <row r="40" spans="1:13" ht="15" hidden="1" customHeight="1" x14ac:dyDescent="0.25">
      <c r="B40" s="152"/>
      <c r="C40" s="39">
        <v>2029</v>
      </c>
      <c r="D40" s="28">
        <v>800</v>
      </c>
      <c r="E40" s="11">
        <v>800</v>
      </c>
      <c r="F40" s="182">
        <f t="shared" si="0"/>
        <v>1</v>
      </c>
      <c r="G40" s="183"/>
      <c r="H40" s="4"/>
      <c r="I40" s="4"/>
      <c r="J40" s="4"/>
      <c r="K40" s="4"/>
      <c r="L40" s="4"/>
      <c r="M40" s="4"/>
    </row>
    <row r="41" spans="1:13" ht="15.75" hidden="1" customHeight="1" thickBot="1" x14ac:dyDescent="0.3">
      <c r="B41" s="152"/>
      <c r="C41" s="39">
        <v>2030</v>
      </c>
      <c r="D41" s="28">
        <v>800</v>
      </c>
      <c r="E41" s="11">
        <v>800</v>
      </c>
      <c r="F41" s="182">
        <f t="shared" si="0"/>
        <v>1</v>
      </c>
      <c r="G41" s="183"/>
      <c r="H41" s="4"/>
      <c r="I41" s="4"/>
      <c r="J41" s="4"/>
      <c r="K41" s="4"/>
      <c r="L41" s="4"/>
      <c r="M41" s="4"/>
    </row>
    <row r="42" spans="1:13" ht="43.15" customHeight="1" x14ac:dyDescent="0.25">
      <c r="A42" s="2"/>
      <c r="B42" s="162" t="s">
        <v>20</v>
      </c>
      <c r="C42" s="31" t="s">
        <v>28</v>
      </c>
      <c r="D42" s="92" t="s">
        <v>112</v>
      </c>
      <c r="E42" s="92"/>
      <c r="F42" s="93"/>
      <c r="G42" s="94"/>
      <c r="H42" s="4"/>
      <c r="I42" s="4"/>
      <c r="J42" s="4"/>
      <c r="K42" s="4"/>
      <c r="L42" s="4"/>
      <c r="M42" s="4"/>
    </row>
    <row r="43" spans="1:13" ht="40.15" customHeight="1" x14ac:dyDescent="0.25">
      <c r="A43" s="2"/>
      <c r="B43" s="163"/>
      <c r="C43" s="32" t="s">
        <v>29</v>
      </c>
      <c r="D43" s="79" t="s">
        <v>113</v>
      </c>
      <c r="E43" s="79"/>
      <c r="F43" s="80"/>
      <c r="G43" s="81"/>
      <c r="H43" s="4"/>
      <c r="I43" s="4"/>
      <c r="J43" s="4"/>
      <c r="K43" s="4"/>
      <c r="L43" s="4"/>
      <c r="M43" s="4"/>
    </row>
    <row r="44" spans="1:13" ht="27.6" customHeight="1" x14ac:dyDescent="0.25">
      <c r="A44" s="2"/>
      <c r="B44" s="163"/>
      <c r="C44" s="32" t="s">
        <v>30</v>
      </c>
      <c r="D44" s="79" t="s">
        <v>114</v>
      </c>
      <c r="E44" s="79"/>
      <c r="F44" s="80"/>
      <c r="G44" s="81"/>
      <c r="H44" s="4"/>
      <c r="I44" s="4"/>
      <c r="J44" s="4"/>
      <c r="K44" s="4"/>
      <c r="L44" s="4"/>
      <c r="M44" s="4"/>
    </row>
    <row r="45" spans="1:13" ht="30.6" customHeight="1" thickBot="1" x14ac:dyDescent="0.3">
      <c r="B45" s="164"/>
      <c r="C45" s="41" t="s">
        <v>31</v>
      </c>
      <c r="D45" s="71" t="s">
        <v>116</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7C4AEF1F-38DF-4450-83A4-7FA672624502}"/>
  </hyperlinks>
  <pageMargins left="0.25" right="0.25" top="0.75" bottom="0.75" header="0.3" footer="0.3"/>
  <pageSetup scale="43"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CBDA-18C4-4E3D-A71F-DDBBDC4162B7}">
  <dimension ref="A1:M45"/>
  <sheetViews>
    <sheetView showGridLines="0" view="pageBreakPreview" topLeftCell="B1" zoomScale="60" zoomScaleNormal="85" workbookViewId="0">
      <selection activeCell="D18" sqref="D18:G18"/>
    </sheetView>
  </sheetViews>
  <sheetFormatPr baseColWidth="10" defaultColWidth="11.5703125" defaultRowHeight="15" x14ac:dyDescent="0.25"/>
  <cols>
    <col min="1" max="1" width="29.7109375"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20.4257812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68</v>
      </c>
      <c r="E4" s="80"/>
      <c r="F4" s="80"/>
      <c r="G4" s="81"/>
      <c r="H4" s="4"/>
      <c r="I4" s="4"/>
      <c r="J4" s="4"/>
      <c r="K4" s="4"/>
      <c r="L4" s="4"/>
      <c r="M4" s="4"/>
    </row>
    <row r="5" spans="1:13" ht="50.25" customHeight="1" x14ac:dyDescent="0.25">
      <c r="A5" s="2"/>
      <c r="B5" s="152"/>
      <c r="C5" s="9" t="s">
        <v>6</v>
      </c>
      <c r="D5" s="79" t="s">
        <v>359</v>
      </c>
      <c r="E5" s="80"/>
      <c r="F5" s="80"/>
      <c r="G5" s="81"/>
      <c r="H5" s="4"/>
      <c r="I5" s="4"/>
      <c r="J5" s="4"/>
      <c r="K5" s="4"/>
      <c r="L5" s="4"/>
      <c r="M5" s="4"/>
    </row>
    <row r="6" spans="1:13" ht="58.5" customHeight="1" x14ac:dyDescent="0.25">
      <c r="A6" s="2"/>
      <c r="B6" s="152"/>
      <c r="C6" s="9" t="s">
        <v>7</v>
      </c>
      <c r="D6" s="79" t="s">
        <v>396</v>
      </c>
      <c r="E6" s="80"/>
      <c r="F6" s="80"/>
      <c r="G6" s="81"/>
      <c r="H6" s="4"/>
      <c r="I6" s="4"/>
      <c r="J6" s="4"/>
      <c r="K6" s="4"/>
      <c r="L6" s="4"/>
      <c r="M6" s="4"/>
    </row>
    <row r="7" spans="1:13" ht="45" customHeight="1" x14ac:dyDescent="0.25">
      <c r="A7" s="2"/>
      <c r="B7" s="152"/>
      <c r="C7" s="9" t="s">
        <v>22</v>
      </c>
      <c r="D7" s="101" t="s">
        <v>81</v>
      </c>
      <c r="E7" s="102"/>
      <c r="F7" s="102"/>
      <c r="G7" s="103"/>
      <c r="H7" s="4"/>
      <c r="I7" s="4"/>
      <c r="J7" s="4"/>
      <c r="K7" s="4"/>
      <c r="L7" s="4"/>
      <c r="M7" s="4"/>
    </row>
    <row r="8" spans="1:13" ht="39.75" customHeight="1" x14ac:dyDescent="0.25">
      <c r="A8" s="2"/>
      <c r="B8" s="152"/>
      <c r="C8" s="9" t="s">
        <v>21</v>
      </c>
      <c r="D8" s="101" t="s">
        <v>366</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90</v>
      </c>
      <c r="E10" s="141"/>
      <c r="F10" s="141"/>
      <c r="G10" s="142"/>
      <c r="H10" s="4"/>
      <c r="I10" s="4"/>
      <c r="J10" s="4"/>
      <c r="K10" s="4"/>
      <c r="L10" s="4"/>
      <c r="M10" s="4"/>
    </row>
    <row r="11" spans="1:13" ht="37.5" customHeight="1" x14ac:dyDescent="0.25">
      <c r="A11" s="2"/>
      <c r="B11" s="151" t="s">
        <v>2</v>
      </c>
      <c r="C11" s="84" t="s">
        <v>42</v>
      </c>
      <c r="D11" s="131" t="s">
        <v>360</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296</v>
      </c>
      <c r="F14" s="7" t="s">
        <v>273</v>
      </c>
      <c r="G14" s="8" t="s">
        <v>363</v>
      </c>
      <c r="H14" s="4"/>
      <c r="I14" s="4"/>
      <c r="J14" s="4"/>
      <c r="K14" s="4"/>
      <c r="L14" s="4"/>
      <c r="M14" s="4"/>
    </row>
    <row r="15" spans="1:13" ht="51.75" customHeight="1" x14ac:dyDescent="0.25">
      <c r="A15" s="2"/>
      <c r="B15" s="152"/>
      <c r="C15" s="139"/>
      <c r="D15" s="6" t="s">
        <v>10</v>
      </c>
      <c r="E15" s="7" t="s">
        <v>295</v>
      </c>
      <c r="F15" s="7" t="s">
        <v>273</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157" t="s">
        <v>434</v>
      </c>
      <c r="E18" s="158"/>
      <c r="F18" s="158"/>
      <c r="G18" s="159"/>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58.5" customHeight="1" thickBot="1" x14ac:dyDescent="0.3">
      <c r="A22" s="2"/>
      <c r="B22" s="156"/>
      <c r="C22" s="15" t="s">
        <v>36</v>
      </c>
      <c r="D22" s="128" t="s">
        <v>398</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211</v>
      </c>
      <c r="E24" s="112" t="s">
        <v>212</v>
      </c>
      <c r="F24" s="113"/>
      <c r="G24" s="114"/>
      <c r="H24" s="4"/>
      <c r="I24" s="4"/>
      <c r="J24" s="4"/>
      <c r="K24" s="4"/>
      <c r="L24" s="4"/>
      <c r="M24" s="4"/>
    </row>
    <row r="25" spans="1:13" ht="63.6" customHeight="1" x14ac:dyDescent="0.25">
      <c r="A25" s="2"/>
      <c r="B25" s="154"/>
      <c r="C25" s="82" t="s">
        <v>14</v>
      </c>
      <c r="D25" s="19" t="s">
        <v>50</v>
      </c>
      <c r="E25" s="115" t="s">
        <v>155</v>
      </c>
      <c r="F25" s="116"/>
      <c r="G25" s="117"/>
      <c r="H25" s="4"/>
      <c r="I25" s="4"/>
      <c r="J25" s="4"/>
      <c r="K25" s="4"/>
      <c r="L25" s="4"/>
      <c r="M25" s="4"/>
    </row>
    <row r="26" spans="1:13" ht="61.9" customHeight="1" thickBot="1" x14ac:dyDescent="0.3">
      <c r="A26" s="2"/>
      <c r="B26" s="155"/>
      <c r="C26" s="83"/>
      <c r="D26" s="20" t="s">
        <v>157</v>
      </c>
      <c r="E26" s="123" t="s">
        <v>297</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
        <v>29</v>
      </c>
      <c r="F28" s="6">
        <v>29</v>
      </c>
      <c r="G28" s="36">
        <f>E28/F28</f>
        <v>1</v>
      </c>
      <c r="H28" s="37"/>
      <c r="I28" s="4"/>
      <c r="J28" s="4"/>
      <c r="K28" s="4"/>
      <c r="L28" s="4"/>
      <c r="M28" s="4"/>
    </row>
    <row r="29" spans="1:13" ht="54.6" customHeight="1" thickBot="1" x14ac:dyDescent="0.3">
      <c r="B29" s="152"/>
      <c r="C29" s="5" t="s">
        <v>39</v>
      </c>
      <c r="D29" s="10">
        <v>2027</v>
      </c>
      <c r="E29" s="6">
        <v>29</v>
      </c>
      <c r="F29" s="6">
        <v>29</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29</v>
      </c>
      <c r="E35" s="11">
        <v>29</v>
      </c>
      <c r="F35" s="160">
        <f>D35/E35</f>
        <v>1</v>
      </c>
      <c r="G35" s="161"/>
      <c r="H35" s="37"/>
      <c r="I35" s="4"/>
      <c r="J35" s="4"/>
      <c r="K35" s="4"/>
      <c r="L35" s="4"/>
      <c r="M35" s="4"/>
    </row>
    <row r="36" spans="1:13" x14ac:dyDescent="0.25">
      <c r="B36" s="152"/>
      <c r="C36" s="39">
        <v>2025</v>
      </c>
      <c r="D36" s="28">
        <v>29</v>
      </c>
      <c r="E36" s="11">
        <v>29</v>
      </c>
      <c r="F36" s="160">
        <f t="shared" ref="F36:F41" si="0">D36/E36</f>
        <v>1</v>
      </c>
      <c r="G36" s="161"/>
      <c r="H36" s="37"/>
      <c r="I36" s="4"/>
      <c r="J36" s="40"/>
      <c r="K36" s="4"/>
      <c r="L36" s="4"/>
      <c r="M36" s="4"/>
    </row>
    <row r="37" spans="1:13" x14ac:dyDescent="0.25">
      <c r="B37" s="152"/>
      <c r="C37" s="39">
        <v>2026</v>
      </c>
      <c r="D37" s="28">
        <v>29</v>
      </c>
      <c r="E37" s="11">
        <v>29</v>
      </c>
      <c r="F37" s="160">
        <f t="shared" si="0"/>
        <v>1</v>
      </c>
      <c r="G37" s="161"/>
      <c r="H37" s="37"/>
      <c r="I37" s="4"/>
      <c r="J37" s="4"/>
      <c r="K37" s="4"/>
      <c r="L37" s="4"/>
      <c r="M37" s="4"/>
    </row>
    <row r="38" spans="1:13" ht="15.75" thickBot="1" x14ac:dyDescent="0.3">
      <c r="B38" s="152"/>
      <c r="C38" s="39">
        <v>2027</v>
      </c>
      <c r="D38" s="28">
        <v>29</v>
      </c>
      <c r="E38" s="11">
        <v>29</v>
      </c>
      <c r="F38" s="160">
        <f t="shared" si="0"/>
        <v>1</v>
      </c>
      <c r="G38" s="161"/>
      <c r="H38" s="37"/>
      <c r="I38" s="4"/>
      <c r="J38" s="4"/>
      <c r="K38" s="4"/>
      <c r="L38" s="4"/>
      <c r="M38" s="4"/>
    </row>
    <row r="39" spans="1:13" ht="15" hidden="1" customHeight="1" x14ac:dyDescent="0.25">
      <c r="B39" s="152"/>
      <c r="C39" s="39">
        <v>2028</v>
      </c>
      <c r="D39" s="29">
        <v>2461598.6649886002</v>
      </c>
      <c r="E39" s="30">
        <v>6640874</v>
      </c>
      <c r="F39" s="160">
        <f t="shared" si="0"/>
        <v>0.3706739</v>
      </c>
      <c r="G39" s="161"/>
      <c r="H39" s="4"/>
      <c r="I39" s="4"/>
      <c r="J39" s="4"/>
      <c r="K39" s="4"/>
      <c r="L39" s="4"/>
      <c r="M39" s="4"/>
    </row>
    <row r="40" spans="1:13" ht="15" hidden="1" customHeight="1" x14ac:dyDescent="0.25">
      <c r="B40" s="152"/>
      <c r="C40" s="39">
        <v>2029</v>
      </c>
      <c r="D40" s="29"/>
      <c r="E40" s="30"/>
      <c r="F40" s="160" t="e">
        <f t="shared" si="0"/>
        <v>#DIV/0!</v>
      </c>
      <c r="G40" s="161"/>
      <c r="H40" s="4"/>
      <c r="I40" s="4"/>
      <c r="J40" s="4"/>
      <c r="K40" s="4"/>
      <c r="L40" s="4"/>
      <c r="M40" s="4"/>
    </row>
    <row r="41" spans="1:13" ht="15.75" hidden="1" customHeight="1" thickBot="1" x14ac:dyDescent="0.3">
      <c r="B41" s="152"/>
      <c r="C41" s="39">
        <v>2030</v>
      </c>
      <c r="D41" s="29"/>
      <c r="E41" s="30"/>
      <c r="F41" s="160" t="e">
        <f t="shared" si="0"/>
        <v>#DIV/0!</v>
      </c>
      <c r="G41" s="161"/>
      <c r="H41" s="4"/>
      <c r="I41" s="4"/>
      <c r="J41" s="4"/>
      <c r="K41" s="4"/>
      <c r="L41" s="4"/>
      <c r="M41" s="4"/>
    </row>
    <row r="42" spans="1:13" ht="43.15" customHeight="1" x14ac:dyDescent="0.25">
      <c r="A42" s="2"/>
      <c r="B42" s="162" t="s">
        <v>20</v>
      </c>
      <c r="C42" s="31" t="s">
        <v>28</v>
      </c>
      <c r="D42" s="92" t="s">
        <v>117</v>
      </c>
      <c r="E42" s="92"/>
      <c r="F42" s="93"/>
      <c r="G42" s="94"/>
      <c r="H42" s="4"/>
      <c r="I42" s="4"/>
      <c r="J42" s="4"/>
      <c r="K42" s="4"/>
      <c r="L42" s="4"/>
      <c r="M42" s="4"/>
    </row>
    <row r="43" spans="1:13" ht="40.15" customHeight="1" x14ac:dyDescent="0.25">
      <c r="A43" s="2"/>
      <c r="B43" s="163"/>
      <c r="C43" s="32" t="s">
        <v>29</v>
      </c>
      <c r="D43" s="79" t="s">
        <v>118</v>
      </c>
      <c r="E43" s="79"/>
      <c r="F43" s="80"/>
      <c r="G43" s="81"/>
      <c r="H43" s="4"/>
      <c r="I43" s="4"/>
      <c r="J43" s="4"/>
      <c r="K43" s="4"/>
      <c r="L43" s="4"/>
      <c r="M43" s="4"/>
    </row>
    <row r="44" spans="1:13" ht="27.6" customHeight="1" x14ac:dyDescent="0.25">
      <c r="A44" s="2"/>
      <c r="B44" s="163"/>
      <c r="C44" s="32" t="s">
        <v>30</v>
      </c>
      <c r="D44" s="79" t="s">
        <v>119</v>
      </c>
      <c r="E44" s="79"/>
      <c r="F44" s="80"/>
      <c r="G44" s="81"/>
      <c r="H44" s="4"/>
      <c r="I44" s="4"/>
      <c r="J44" s="4"/>
      <c r="K44" s="4"/>
      <c r="L44" s="4"/>
      <c r="M44" s="4"/>
    </row>
    <row r="45" spans="1:13" ht="30.6" customHeight="1" thickBot="1" x14ac:dyDescent="0.3">
      <c r="B45" s="164"/>
      <c r="C45" s="41" t="s">
        <v>31</v>
      </c>
      <c r="D45" s="71" t="s">
        <v>120</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DA5E4F84-4990-4683-9728-1007D8ED9FB4}"/>
  </hyperlinks>
  <pageMargins left="0.25" right="0.25" top="0.75" bottom="0.75" header="0.3" footer="0.3"/>
  <pageSetup scale="41"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CBEC9-3AF9-403C-ACF8-E6A3011FEFCC}">
  <dimension ref="A1:M45"/>
  <sheetViews>
    <sheetView showGridLines="0" view="pageBreakPreview" zoomScale="61" zoomScaleNormal="85" zoomScaleSheetLayoutView="61" workbookViewId="0">
      <selection activeCell="G14" sqref="G14"/>
    </sheetView>
  </sheetViews>
  <sheetFormatPr baseColWidth="10" defaultColWidth="11.5703125" defaultRowHeight="15" x14ac:dyDescent="0.25"/>
  <cols>
    <col min="1" max="1" width="20"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18.4257812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69</v>
      </c>
      <c r="E4" s="80"/>
      <c r="F4" s="80"/>
      <c r="G4" s="81"/>
      <c r="H4" s="4"/>
      <c r="I4" s="4"/>
      <c r="J4" s="4"/>
      <c r="K4" s="4"/>
      <c r="L4" s="4"/>
      <c r="M4" s="4"/>
    </row>
    <row r="5" spans="1:13" ht="50.25" customHeight="1" x14ac:dyDescent="0.25">
      <c r="A5" s="2"/>
      <c r="B5" s="152"/>
      <c r="C5" s="9" t="s">
        <v>6</v>
      </c>
      <c r="D5" s="79" t="s">
        <v>399</v>
      </c>
      <c r="E5" s="80"/>
      <c r="F5" s="80"/>
      <c r="G5" s="81"/>
      <c r="H5" s="4"/>
      <c r="I5" s="4"/>
      <c r="J5" s="4"/>
      <c r="K5" s="4"/>
      <c r="L5" s="4"/>
      <c r="M5" s="4"/>
    </row>
    <row r="6" spans="1:13" ht="58.5" customHeight="1" x14ac:dyDescent="0.25">
      <c r="A6" s="2"/>
      <c r="B6" s="152"/>
      <c r="C6" s="9" t="s">
        <v>7</v>
      </c>
      <c r="D6" s="79" t="s">
        <v>400</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384</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90</v>
      </c>
      <c r="E10" s="141"/>
      <c r="F10" s="141"/>
      <c r="G10" s="142"/>
      <c r="H10" s="4"/>
      <c r="I10" s="4"/>
      <c r="J10" s="4"/>
      <c r="K10" s="4"/>
      <c r="L10" s="4"/>
      <c r="M10" s="4"/>
    </row>
    <row r="11" spans="1:13" ht="37.5" customHeight="1" x14ac:dyDescent="0.25">
      <c r="A11" s="2"/>
      <c r="B11" s="151" t="s">
        <v>2</v>
      </c>
      <c r="C11" s="84" t="s">
        <v>42</v>
      </c>
      <c r="D11" s="131" t="s">
        <v>435</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342</v>
      </c>
      <c r="F14" s="7" t="s">
        <v>85</v>
      </c>
      <c r="G14" s="8" t="s">
        <v>369</v>
      </c>
      <c r="H14" s="4"/>
      <c r="I14" s="4"/>
      <c r="J14" s="4"/>
      <c r="K14" s="4"/>
      <c r="L14" s="4"/>
      <c r="M14" s="4"/>
    </row>
    <row r="15" spans="1:13" ht="51.75" customHeight="1" x14ac:dyDescent="0.25">
      <c r="A15" s="2"/>
      <c r="B15" s="152"/>
      <c r="C15" s="139"/>
      <c r="D15" s="6" t="s">
        <v>10</v>
      </c>
      <c r="E15" s="7" t="s">
        <v>299</v>
      </c>
      <c r="F15" s="7" t="s">
        <v>85</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434</v>
      </c>
      <c r="E18" s="126"/>
      <c r="F18" s="126"/>
      <c r="G18" s="127"/>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84" customHeight="1" thickBot="1" x14ac:dyDescent="0.3">
      <c r="A22" s="2"/>
      <c r="B22" s="156"/>
      <c r="C22" s="15" t="s">
        <v>36</v>
      </c>
      <c r="D22" s="128" t="s">
        <v>401</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213</v>
      </c>
      <c r="E24" s="112" t="s">
        <v>214</v>
      </c>
      <c r="F24" s="113"/>
      <c r="G24" s="114"/>
      <c r="H24" s="4"/>
      <c r="I24" s="4"/>
      <c r="J24" s="4"/>
      <c r="K24" s="4"/>
      <c r="L24" s="4"/>
      <c r="M24" s="4"/>
    </row>
    <row r="25" spans="1:13" ht="63.6" customHeight="1" x14ac:dyDescent="0.25">
      <c r="A25" s="2"/>
      <c r="B25" s="154"/>
      <c r="C25" s="82" t="s">
        <v>14</v>
      </c>
      <c r="D25" s="19" t="s">
        <v>217</v>
      </c>
      <c r="E25" s="115" t="s">
        <v>218</v>
      </c>
      <c r="F25" s="116"/>
      <c r="G25" s="117"/>
      <c r="H25" s="4"/>
      <c r="I25" s="4"/>
      <c r="J25" s="4"/>
      <c r="K25" s="4"/>
      <c r="L25" s="4"/>
      <c r="M25" s="4"/>
    </row>
    <row r="26" spans="1:13" ht="61.9" customHeight="1" thickBot="1" x14ac:dyDescent="0.3">
      <c r="A26" s="2"/>
      <c r="B26" s="155"/>
      <c r="C26" s="83"/>
      <c r="D26" s="20" t="s">
        <v>216</v>
      </c>
      <c r="E26" s="123" t="s">
        <v>215</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
        <v>288</v>
      </c>
      <c r="F28" s="6">
        <v>300</v>
      </c>
      <c r="G28" s="36">
        <f>E28/F28</f>
        <v>0.96</v>
      </c>
      <c r="H28" s="37"/>
      <c r="I28" s="4"/>
      <c r="J28" s="4"/>
      <c r="K28" s="4"/>
      <c r="L28" s="4"/>
      <c r="M28" s="4"/>
    </row>
    <row r="29" spans="1:13" ht="54.6" customHeight="1" thickBot="1" x14ac:dyDescent="0.3">
      <c r="B29" s="152"/>
      <c r="C29" s="5" t="s">
        <v>39</v>
      </c>
      <c r="D29" s="10">
        <v>2027</v>
      </c>
      <c r="E29" s="6">
        <v>300</v>
      </c>
      <c r="F29" s="6">
        <v>300</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0</v>
      </c>
      <c r="E35" s="11">
        <v>0</v>
      </c>
      <c r="F35" s="160">
        <v>0</v>
      </c>
      <c r="G35" s="161"/>
      <c r="H35" s="37"/>
      <c r="I35" s="4"/>
      <c r="J35" s="4"/>
      <c r="K35" s="4"/>
      <c r="L35" s="4"/>
      <c r="M35" s="4"/>
    </row>
    <row r="36" spans="1:13" x14ac:dyDescent="0.25">
      <c r="B36" s="152"/>
      <c r="C36" s="39">
        <v>2025</v>
      </c>
      <c r="D36" s="28">
        <v>300</v>
      </c>
      <c r="E36" s="11">
        <v>300</v>
      </c>
      <c r="F36" s="160">
        <f t="shared" ref="F36:F38" si="0">D36/E36</f>
        <v>1</v>
      </c>
      <c r="G36" s="161"/>
      <c r="H36" s="37"/>
      <c r="I36" s="4"/>
      <c r="J36" s="40"/>
      <c r="K36" s="4"/>
      <c r="L36" s="4"/>
      <c r="M36" s="4"/>
    </row>
    <row r="37" spans="1:13" x14ac:dyDescent="0.25">
      <c r="B37" s="152"/>
      <c r="C37" s="39">
        <v>2026</v>
      </c>
      <c r="D37" s="28">
        <v>300</v>
      </c>
      <c r="E37" s="11">
        <v>300</v>
      </c>
      <c r="F37" s="160">
        <f t="shared" si="0"/>
        <v>1</v>
      </c>
      <c r="G37" s="161"/>
      <c r="H37" s="37"/>
      <c r="I37" s="4"/>
      <c r="J37" s="4"/>
      <c r="K37" s="4"/>
      <c r="L37" s="4"/>
      <c r="M37" s="4"/>
    </row>
    <row r="38" spans="1:13" ht="15.75" thickBot="1" x14ac:dyDescent="0.3">
      <c r="B38" s="152"/>
      <c r="C38" s="39">
        <v>2027</v>
      </c>
      <c r="D38" s="28">
        <v>300</v>
      </c>
      <c r="E38" s="11">
        <v>300</v>
      </c>
      <c r="F38" s="160">
        <f t="shared" si="0"/>
        <v>1</v>
      </c>
      <c r="G38" s="161"/>
      <c r="H38" s="37"/>
      <c r="I38" s="4"/>
      <c r="J38" s="4"/>
      <c r="K38" s="4"/>
      <c r="L38" s="4"/>
      <c r="M38" s="4"/>
    </row>
    <row r="39" spans="1:13" ht="15" hidden="1" customHeight="1" x14ac:dyDescent="0.25">
      <c r="B39" s="152"/>
      <c r="C39" s="39">
        <v>2028</v>
      </c>
      <c r="D39" s="29">
        <v>2461598.6649886002</v>
      </c>
      <c r="E39" s="30">
        <v>6640874</v>
      </c>
      <c r="F39" s="80">
        <f t="shared" ref="F39:F41" si="1">D39/E39*100</f>
        <v>37.067390000000003</v>
      </c>
      <c r="G39" s="127"/>
      <c r="H39" s="4"/>
      <c r="I39" s="4"/>
      <c r="J39" s="4"/>
      <c r="K39" s="4"/>
      <c r="L39" s="4"/>
      <c r="M39" s="4"/>
    </row>
    <row r="40" spans="1:13" ht="15" hidden="1" customHeight="1" x14ac:dyDescent="0.25">
      <c r="B40" s="152"/>
      <c r="C40" s="39">
        <v>2029</v>
      </c>
      <c r="D40" s="29"/>
      <c r="E40" s="30"/>
      <c r="F40" s="80" t="e">
        <f t="shared" si="1"/>
        <v>#DIV/0!</v>
      </c>
      <c r="G40" s="127"/>
      <c r="H40" s="4"/>
      <c r="I40" s="4"/>
      <c r="J40" s="4"/>
      <c r="K40" s="4"/>
      <c r="L40" s="4"/>
      <c r="M40" s="4"/>
    </row>
    <row r="41" spans="1:13" ht="15.75" hidden="1" customHeight="1" thickBot="1" x14ac:dyDescent="0.3">
      <c r="B41" s="152"/>
      <c r="C41" s="39">
        <v>2030</v>
      </c>
      <c r="D41" s="29"/>
      <c r="E41" s="30"/>
      <c r="F41" s="80" t="e">
        <f t="shared" si="1"/>
        <v>#DIV/0!</v>
      </c>
      <c r="G41" s="127"/>
      <c r="H41" s="4"/>
      <c r="I41" s="4"/>
      <c r="J41" s="4"/>
      <c r="K41" s="4"/>
      <c r="L41" s="4"/>
      <c r="M41" s="4"/>
    </row>
    <row r="42" spans="1:13" ht="43.15" customHeight="1" x14ac:dyDescent="0.25">
      <c r="A42" s="2"/>
      <c r="B42" s="162" t="s">
        <v>20</v>
      </c>
      <c r="C42" s="31" t="s">
        <v>28</v>
      </c>
      <c r="D42" s="92" t="s">
        <v>121</v>
      </c>
      <c r="E42" s="92"/>
      <c r="F42" s="93"/>
      <c r="G42" s="94"/>
      <c r="H42" s="4"/>
      <c r="I42" s="4"/>
      <c r="J42" s="4"/>
      <c r="K42" s="4"/>
      <c r="L42" s="4"/>
      <c r="M42" s="4"/>
    </row>
    <row r="43" spans="1:13" ht="40.15" customHeight="1" x14ac:dyDescent="0.25">
      <c r="A43" s="2"/>
      <c r="B43" s="163"/>
      <c r="C43" s="32" t="s">
        <v>29</v>
      </c>
      <c r="D43" s="79" t="s">
        <v>122</v>
      </c>
      <c r="E43" s="79"/>
      <c r="F43" s="80"/>
      <c r="G43" s="81"/>
      <c r="H43" s="4"/>
      <c r="I43" s="4"/>
      <c r="J43" s="4"/>
      <c r="K43" s="4"/>
      <c r="L43" s="4"/>
      <c r="M43" s="4"/>
    </row>
    <row r="44" spans="1:13" ht="27.6" customHeight="1" x14ac:dyDescent="0.25">
      <c r="A44" s="2"/>
      <c r="B44" s="163"/>
      <c r="C44" s="32" t="s">
        <v>30</v>
      </c>
      <c r="D44" s="79">
        <v>4214730357</v>
      </c>
      <c r="E44" s="79"/>
      <c r="F44" s="80"/>
      <c r="G44" s="81"/>
      <c r="H44" s="4"/>
      <c r="I44" s="4"/>
      <c r="J44" s="4"/>
      <c r="K44" s="4"/>
      <c r="L44" s="4"/>
      <c r="M44" s="4"/>
    </row>
    <row r="45" spans="1:13" ht="30.6" customHeight="1" thickBot="1" x14ac:dyDescent="0.3">
      <c r="B45" s="164"/>
      <c r="C45" s="41" t="s">
        <v>31</v>
      </c>
      <c r="D45" s="71" t="s">
        <v>123</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phoneticPr fontId="13" type="noConversion"/>
  <hyperlinks>
    <hyperlink ref="D45" r:id="rId1" xr:uid="{E78A2682-7ED2-4319-B657-881BCC748D25}"/>
  </hyperlinks>
  <pageMargins left="0.25" right="0.25" top="0.75" bottom="0.75" header="0.3" footer="0.3"/>
  <pageSetup scale="45" orientation="portrait" r:id="rId2"/>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6A20-323B-4416-861A-B770FE977E82}">
  <dimension ref="A1:M45"/>
  <sheetViews>
    <sheetView showGridLines="0" view="pageBreakPreview" zoomScale="60" zoomScaleNormal="55" workbookViewId="0">
      <selection activeCell="D6" sqref="D6:G6"/>
    </sheetView>
  </sheetViews>
  <sheetFormatPr baseColWidth="10" defaultColWidth="11.5703125" defaultRowHeight="15" x14ac:dyDescent="0.25"/>
  <cols>
    <col min="1" max="1" width="22.42578125"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16.570312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70</v>
      </c>
      <c r="E4" s="80"/>
      <c r="F4" s="80"/>
      <c r="G4" s="81"/>
      <c r="H4" s="4"/>
      <c r="I4" s="4"/>
      <c r="J4" s="4"/>
      <c r="K4" s="4"/>
      <c r="L4" s="4"/>
      <c r="M4" s="4"/>
    </row>
    <row r="5" spans="1:13" ht="50.25" customHeight="1" x14ac:dyDescent="0.25">
      <c r="A5" s="2"/>
      <c r="B5" s="152"/>
      <c r="C5" s="9" t="s">
        <v>6</v>
      </c>
      <c r="D5" s="79" t="s">
        <v>365</v>
      </c>
      <c r="E5" s="80"/>
      <c r="F5" s="80"/>
      <c r="G5" s="81"/>
      <c r="H5" s="4"/>
      <c r="I5" s="4"/>
      <c r="J5" s="4"/>
      <c r="K5" s="4"/>
      <c r="L5" s="4"/>
      <c r="M5" s="4"/>
    </row>
    <row r="6" spans="1:13" ht="58.5" customHeight="1" x14ac:dyDescent="0.25">
      <c r="A6" s="2"/>
      <c r="B6" s="152"/>
      <c r="C6" s="9" t="s">
        <v>7</v>
      </c>
      <c r="D6" s="79" t="s">
        <v>364</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366</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92</v>
      </c>
      <c r="E10" s="141"/>
      <c r="F10" s="141"/>
      <c r="G10" s="142"/>
      <c r="H10" s="4"/>
      <c r="I10" s="4"/>
      <c r="J10" s="4"/>
      <c r="K10" s="4"/>
      <c r="L10" s="4"/>
      <c r="M10" s="4"/>
    </row>
    <row r="11" spans="1:13" ht="37.5" customHeight="1" x14ac:dyDescent="0.25">
      <c r="A11" s="2"/>
      <c r="B11" s="151" t="s">
        <v>2</v>
      </c>
      <c r="C11" s="84" t="s">
        <v>42</v>
      </c>
      <c r="D11" s="131" t="s">
        <v>442</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282</v>
      </c>
      <c r="F14" s="7" t="s">
        <v>284</v>
      </c>
      <c r="G14" s="8" t="s">
        <v>363</v>
      </c>
      <c r="H14" s="4"/>
      <c r="I14" s="4"/>
      <c r="J14" s="4"/>
      <c r="K14" s="4"/>
      <c r="L14" s="4"/>
      <c r="M14" s="4"/>
    </row>
    <row r="15" spans="1:13" ht="51.75" customHeight="1" x14ac:dyDescent="0.25">
      <c r="A15" s="2"/>
      <c r="B15" s="152"/>
      <c r="C15" s="139"/>
      <c r="D15" s="6" t="s">
        <v>10</v>
      </c>
      <c r="E15" s="7" t="s">
        <v>283</v>
      </c>
      <c r="F15" s="7" t="s">
        <v>284</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434</v>
      </c>
      <c r="E18" s="126"/>
      <c r="F18" s="126"/>
      <c r="G18" s="127"/>
      <c r="H18" s="4"/>
      <c r="I18" s="4"/>
      <c r="J18" s="4"/>
      <c r="K18" s="4"/>
      <c r="L18" s="4"/>
      <c r="M18" s="4"/>
    </row>
    <row r="19" spans="1:13" ht="41.25" customHeight="1" x14ac:dyDescent="0.25">
      <c r="A19" s="2"/>
      <c r="B19" s="152"/>
      <c r="C19" s="9" t="s">
        <v>35</v>
      </c>
      <c r="D19" s="184" t="s">
        <v>402</v>
      </c>
      <c r="E19" s="185"/>
      <c r="F19" s="185"/>
      <c r="G19" s="186"/>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63.6" customHeight="1" thickBot="1" x14ac:dyDescent="0.3">
      <c r="A22" s="2"/>
      <c r="B22" s="156"/>
      <c r="C22" s="15" t="s">
        <v>36</v>
      </c>
      <c r="D22" s="128" t="s">
        <v>300</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219</v>
      </c>
      <c r="E24" s="112" t="s">
        <v>220</v>
      </c>
      <c r="F24" s="113"/>
      <c r="G24" s="114"/>
      <c r="H24" s="4"/>
      <c r="I24" s="4"/>
      <c r="J24" s="4"/>
      <c r="K24" s="4"/>
      <c r="L24" s="4"/>
      <c r="M24" s="4"/>
    </row>
    <row r="25" spans="1:13" ht="63.6" customHeight="1" x14ac:dyDescent="0.25">
      <c r="A25" s="2"/>
      <c r="B25" s="154"/>
      <c r="C25" s="82" t="s">
        <v>14</v>
      </c>
      <c r="D25" s="19" t="s">
        <v>173</v>
      </c>
      <c r="E25" s="115" t="s">
        <v>174</v>
      </c>
      <c r="F25" s="116"/>
      <c r="G25" s="117"/>
      <c r="H25" s="4"/>
      <c r="I25" s="4"/>
      <c r="J25" s="4"/>
      <c r="K25" s="4"/>
      <c r="L25" s="4"/>
      <c r="M25" s="4"/>
    </row>
    <row r="26" spans="1:13" ht="61.9" customHeight="1" thickBot="1" x14ac:dyDescent="0.3">
      <c r="A26" s="2"/>
      <c r="B26" s="155"/>
      <c r="C26" s="83"/>
      <c r="D26" s="20" t="s">
        <v>195</v>
      </c>
      <c r="E26" s="123" t="s">
        <v>196</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
        <v>9</v>
      </c>
      <c r="F28" s="6">
        <v>13</v>
      </c>
      <c r="G28" s="43">
        <f>9/13</f>
        <v>0.69230769230769229</v>
      </c>
      <c r="H28" s="37"/>
      <c r="I28" s="4"/>
      <c r="J28" s="4"/>
      <c r="K28" s="4"/>
      <c r="L28" s="4"/>
      <c r="M28" s="4"/>
    </row>
    <row r="29" spans="1:13" ht="54.6" customHeight="1" thickBot="1" x14ac:dyDescent="0.3">
      <c r="B29" s="152"/>
      <c r="C29" s="5" t="s">
        <v>39</v>
      </c>
      <c r="D29" s="10">
        <v>2027</v>
      </c>
      <c r="E29" s="6">
        <v>13</v>
      </c>
      <c r="F29" s="6">
        <v>13</v>
      </c>
      <c r="G29" s="36">
        <f>13/13</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9</v>
      </c>
      <c r="E35" s="11">
        <v>13</v>
      </c>
      <c r="F35" s="160">
        <f>D35/E35</f>
        <v>0.69230769230769229</v>
      </c>
      <c r="G35" s="161"/>
      <c r="H35" s="37"/>
      <c r="I35" s="4"/>
      <c r="J35" s="4"/>
      <c r="K35" s="4"/>
      <c r="L35" s="4"/>
      <c r="M35" s="4"/>
    </row>
    <row r="36" spans="1:13" x14ac:dyDescent="0.25">
      <c r="B36" s="152"/>
      <c r="C36" s="39">
        <v>2025</v>
      </c>
      <c r="D36" s="28">
        <v>13</v>
      </c>
      <c r="E36" s="11">
        <v>13</v>
      </c>
      <c r="F36" s="160">
        <f t="shared" ref="F36:F41" si="0">D36/E36</f>
        <v>1</v>
      </c>
      <c r="G36" s="161"/>
      <c r="H36" s="37"/>
      <c r="I36" s="4"/>
      <c r="J36" s="40"/>
      <c r="K36" s="4"/>
      <c r="L36" s="4"/>
      <c r="M36" s="4"/>
    </row>
    <row r="37" spans="1:13" x14ac:dyDescent="0.25">
      <c r="B37" s="152"/>
      <c r="C37" s="39">
        <v>2026</v>
      </c>
      <c r="D37" s="28">
        <v>13</v>
      </c>
      <c r="E37" s="11">
        <v>13</v>
      </c>
      <c r="F37" s="160">
        <f t="shared" si="0"/>
        <v>1</v>
      </c>
      <c r="G37" s="161"/>
      <c r="H37" s="37"/>
      <c r="I37" s="4"/>
      <c r="J37" s="4"/>
      <c r="K37" s="4"/>
      <c r="L37" s="4"/>
      <c r="M37" s="4"/>
    </row>
    <row r="38" spans="1:13" ht="15.75" thickBot="1" x14ac:dyDescent="0.3">
      <c r="B38" s="152"/>
      <c r="C38" s="39">
        <v>2027</v>
      </c>
      <c r="D38" s="28">
        <v>13</v>
      </c>
      <c r="E38" s="11">
        <v>13</v>
      </c>
      <c r="F38" s="160">
        <f t="shared" si="0"/>
        <v>1</v>
      </c>
      <c r="G38" s="161"/>
      <c r="H38" s="37"/>
      <c r="I38" s="4"/>
      <c r="J38" s="4"/>
      <c r="K38" s="4"/>
      <c r="L38" s="4"/>
      <c r="M38" s="4"/>
    </row>
    <row r="39" spans="1:13" ht="15" hidden="1" customHeight="1" x14ac:dyDescent="0.25">
      <c r="B39" s="152"/>
      <c r="C39" s="39">
        <v>2028</v>
      </c>
      <c r="D39" s="29">
        <v>2461598.6649886002</v>
      </c>
      <c r="E39" s="30">
        <v>6640874</v>
      </c>
      <c r="F39" s="160">
        <f t="shared" si="0"/>
        <v>0.3706739</v>
      </c>
      <c r="G39" s="161"/>
      <c r="H39" s="4"/>
      <c r="I39" s="4"/>
      <c r="J39" s="4"/>
      <c r="K39" s="4"/>
      <c r="L39" s="4"/>
      <c r="M39" s="4"/>
    </row>
    <row r="40" spans="1:13" ht="15" hidden="1" customHeight="1" x14ac:dyDescent="0.25">
      <c r="B40" s="152"/>
      <c r="C40" s="39">
        <v>2029</v>
      </c>
      <c r="D40" s="29"/>
      <c r="E40" s="30"/>
      <c r="F40" s="160" t="e">
        <f t="shared" si="0"/>
        <v>#DIV/0!</v>
      </c>
      <c r="G40" s="161"/>
      <c r="H40" s="4"/>
      <c r="I40" s="4"/>
      <c r="J40" s="4"/>
      <c r="K40" s="4"/>
      <c r="L40" s="4"/>
      <c r="M40" s="4"/>
    </row>
    <row r="41" spans="1:13" ht="15.75" hidden="1" customHeight="1" thickBot="1" x14ac:dyDescent="0.3">
      <c r="B41" s="152"/>
      <c r="C41" s="39">
        <v>2030</v>
      </c>
      <c r="D41" s="29"/>
      <c r="E41" s="30"/>
      <c r="F41" s="160" t="e">
        <f t="shared" si="0"/>
        <v>#DIV/0!</v>
      </c>
      <c r="G41" s="161"/>
      <c r="H41" s="4"/>
      <c r="I41" s="4"/>
      <c r="J41" s="4"/>
      <c r="K41" s="4"/>
      <c r="L41" s="4"/>
      <c r="M41" s="4"/>
    </row>
    <row r="42" spans="1:13" ht="45.75" customHeight="1" x14ac:dyDescent="0.25">
      <c r="A42" s="2"/>
      <c r="B42" s="162" t="s">
        <v>20</v>
      </c>
      <c r="C42" s="31" t="s">
        <v>28</v>
      </c>
      <c r="D42" s="92" t="s">
        <v>124</v>
      </c>
      <c r="E42" s="92"/>
      <c r="F42" s="93"/>
      <c r="G42" s="94"/>
      <c r="H42" s="4"/>
      <c r="I42" s="4"/>
      <c r="J42" s="4"/>
      <c r="K42" s="4"/>
      <c r="L42" s="4"/>
      <c r="M42" s="4"/>
    </row>
    <row r="43" spans="1:13" ht="40.15" customHeight="1" x14ac:dyDescent="0.25">
      <c r="A43" s="2"/>
      <c r="B43" s="163"/>
      <c r="C43" s="32" t="s">
        <v>29</v>
      </c>
      <c r="D43" s="79" t="s">
        <v>125</v>
      </c>
      <c r="E43" s="79"/>
      <c r="F43" s="80"/>
      <c r="G43" s="81"/>
      <c r="H43" s="4"/>
      <c r="I43" s="4"/>
      <c r="J43" s="4"/>
      <c r="K43" s="4"/>
      <c r="L43" s="4"/>
      <c r="M43" s="4"/>
    </row>
    <row r="44" spans="1:13" ht="27.6" customHeight="1" x14ac:dyDescent="0.25">
      <c r="A44" s="2"/>
      <c r="B44" s="163"/>
      <c r="C44" s="32" t="s">
        <v>30</v>
      </c>
      <c r="D44" s="79">
        <v>4214730357</v>
      </c>
      <c r="E44" s="79"/>
      <c r="F44" s="80"/>
      <c r="G44" s="81"/>
      <c r="H44" s="4"/>
      <c r="I44" s="4"/>
      <c r="J44" s="4"/>
      <c r="K44" s="4"/>
      <c r="L44" s="4"/>
      <c r="M44" s="4"/>
    </row>
    <row r="45" spans="1:13" ht="30.6" customHeight="1" thickBot="1" x14ac:dyDescent="0.3">
      <c r="B45" s="164"/>
      <c r="C45" s="41" t="s">
        <v>31</v>
      </c>
      <c r="D45" s="71" t="s">
        <v>126</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D155392D-1920-4009-8264-3F9796F4435D}"/>
  </hyperlinks>
  <pageMargins left="0.25" right="0.25" top="0.75" bottom="0.75" header="0.3" footer="0.3"/>
  <pageSetup scale="44" orientation="portrait" r:id="rId2"/>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85472-7B49-47BF-B573-EC6A369B1817}">
  <dimension ref="B1:M45"/>
  <sheetViews>
    <sheetView showGridLines="0" view="pageBreakPreview" topLeftCell="A13" zoomScale="60" zoomScaleNormal="84" workbookViewId="0">
      <selection activeCell="D18" sqref="D18:G18"/>
    </sheetView>
  </sheetViews>
  <sheetFormatPr baseColWidth="10" defaultColWidth="11.5703125" defaultRowHeight="15" x14ac:dyDescent="0.25"/>
  <cols>
    <col min="1" max="1" width="24" style="4" customWidth="1"/>
    <col min="2" max="2" width="20.5703125" style="4" customWidth="1"/>
    <col min="3" max="3" width="23.28515625" style="4" customWidth="1"/>
    <col min="4" max="4" width="20.85546875" style="4" customWidth="1"/>
    <col min="5" max="5" width="63.5703125" style="4" customWidth="1"/>
    <col min="6" max="6" width="39.5703125" style="4" customWidth="1"/>
    <col min="7" max="7" width="15.5703125" style="4" customWidth="1"/>
    <col min="8" max="8" width="11.42578125" style="4" customWidth="1"/>
    <col min="9" max="16384" width="11.5703125" style="4"/>
  </cols>
  <sheetData>
    <row r="1" spans="2:7" ht="8.25" customHeight="1" thickBot="1" x14ac:dyDescent="0.3"/>
    <row r="2" spans="2:7" ht="30.75" customHeight="1" x14ac:dyDescent="0.25">
      <c r="B2" s="143"/>
      <c r="C2" s="145" t="s">
        <v>0</v>
      </c>
      <c r="D2" s="146"/>
      <c r="E2" s="146"/>
      <c r="F2" s="146"/>
      <c r="G2" s="147"/>
    </row>
    <row r="3" spans="2:7" ht="31.5" customHeight="1" thickBot="1" x14ac:dyDescent="0.3">
      <c r="B3" s="144"/>
      <c r="C3" s="148"/>
      <c r="D3" s="149"/>
      <c r="E3" s="149"/>
      <c r="F3" s="149"/>
      <c r="G3" s="150"/>
    </row>
    <row r="4" spans="2:7" ht="37.5" customHeight="1" x14ac:dyDescent="0.25">
      <c r="B4" s="151" t="s">
        <v>1</v>
      </c>
      <c r="C4" s="5" t="s">
        <v>5</v>
      </c>
      <c r="D4" s="79" t="s">
        <v>71</v>
      </c>
      <c r="E4" s="80"/>
      <c r="F4" s="80"/>
      <c r="G4" s="81"/>
    </row>
    <row r="5" spans="2:7" ht="50.25" customHeight="1" x14ac:dyDescent="0.25">
      <c r="B5" s="152"/>
      <c r="C5" s="9" t="s">
        <v>6</v>
      </c>
      <c r="D5" s="79" t="s">
        <v>403</v>
      </c>
      <c r="E5" s="80"/>
      <c r="F5" s="80"/>
      <c r="G5" s="81"/>
    </row>
    <row r="6" spans="2:7" ht="58.5" customHeight="1" x14ac:dyDescent="0.25">
      <c r="B6" s="152"/>
      <c r="C6" s="9" t="s">
        <v>7</v>
      </c>
      <c r="D6" s="79" t="s">
        <v>404</v>
      </c>
      <c r="E6" s="80"/>
      <c r="F6" s="80"/>
      <c r="G6" s="81"/>
    </row>
    <row r="7" spans="2:7" ht="45" customHeight="1" x14ac:dyDescent="0.25">
      <c r="B7" s="152"/>
      <c r="C7" s="9" t="s">
        <v>22</v>
      </c>
      <c r="D7" s="101" t="s">
        <v>82</v>
      </c>
      <c r="E7" s="102"/>
      <c r="F7" s="102"/>
      <c r="G7" s="103"/>
    </row>
    <row r="8" spans="2:7" ht="39.75" customHeight="1" x14ac:dyDescent="0.25">
      <c r="B8" s="152"/>
      <c r="C8" s="9" t="s">
        <v>21</v>
      </c>
      <c r="D8" s="101" t="s">
        <v>384</v>
      </c>
      <c r="E8" s="102"/>
      <c r="F8" s="102"/>
      <c r="G8" s="103"/>
    </row>
    <row r="9" spans="2:7" ht="45" customHeight="1" x14ac:dyDescent="0.25">
      <c r="B9" s="152"/>
      <c r="C9" s="9" t="s">
        <v>23</v>
      </c>
      <c r="D9" s="102" t="s">
        <v>88</v>
      </c>
      <c r="E9" s="118"/>
      <c r="F9" s="118"/>
      <c r="G9" s="119"/>
    </row>
    <row r="10" spans="2:7" ht="48.75" customHeight="1" thickBot="1" x14ac:dyDescent="0.3">
      <c r="B10" s="152"/>
      <c r="C10" s="9" t="s">
        <v>24</v>
      </c>
      <c r="D10" s="140" t="s">
        <v>90</v>
      </c>
      <c r="E10" s="141"/>
      <c r="F10" s="141"/>
      <c r="G10" s="142"/>
    </row>
    <row r="11" spans="2:7" ht="37.5" customHeight="1" x14ac:dyDescent="0.25">
      <c r="B11" s="151" t="s">
        <v>2</v>
      </c>
      <c r="C11" s="84" t="s">
        <v>42</v>
      </c>
      <c r="D11" s="131" t="s">
        <v>443</v>
      </c>
      <c r="E11" s="132"/>
      <c r="F11" s="132"/>
      <c r="G11" s="133"/>
    </row>
    <row r="12" spans="2:7" ht="36.75" customHeight="1" x14ac:dyDescent="0.25">
      <c r="B12" s="152"/>
      <c r="C12" s="85"/>
      <c r="D12" s="134"/>
      <c r="E12" s="135"/>
      <c r="F12" s="135"/>
      <c r="G12" s="136"/>
    </row>
    <row r="13" spans="2:7" ht="19.5" customHeight="1" x14ac:dyDescent="0.25">
      <c r="B13" s="152"/>
      <c r="C13" s="137" t="s">
        <v>8</v>
      </c>
      <c r="D13" s="12" t="s">
        <v>9</v>
      </c>
      <c r="E13" s="12" t="s">
        <v>12</v>
      </c>
      <c r="F13" s="13" t="s">
        <v>13</v>
      </c>
      <c r="G13" s="13" t="s">
        <v>25</v>
      </c>
    </row>
    <row r="14" spans="2:7" ht="46.5" customHeight="1" x14ac:dyDescent="0.25">
      <c r="B14" s="152"/>
      <c r="C14" s="138"/>
      <c r="D14" s="6" t="s">
        <v>11</v>
      </c>
      <c r="E14" s="7" t="s">
        <v>301</v>
      </c>
      <c r="F14" s="7" t="s">
        <v>285</v>
      </c>
      <c r="G14" s="8" t="s">
        <v>363</v>
      </c>
    </row>
    <row r="15" spans="2:7" ht="51.75" customHeight="1" x14ac:dyDescent="0.25">
      <c r="B15" s="152"/>
      <c r="C15" s="139"/>
      <c r="D15" s="6" t="s">
        <v>10</v>
      </c>
      <c r="E15" s="7" t="s">
        <v>405</v>
      </c>
      <c r="F15" s="7" t="s">
        <v>285</v>
      </c>
      <c r="G15" s="8" t="s">
        <v>363</v>
      </c>
    </row>
    <row r="16" spans="2:7" ht="40.5" customHeight="1" x14ac:dyDescent="0.25">
      <c r="B16" s="152"/>
      <c r="C16" s="14" t="s">
        <v>3</v>
      </c>
      <c r="D16" s="79" t="s">
        <v>43</v>
      </c>
      <c r="E16" s="79"/>
      <c r="F16" s="80"/>
      <c r="G16" s="81"/>
    </row>
    <row r="17" spans="2:13" ht="42" customHeight="1" x14ac:dyDescent="0.25">
      <c r="B17" s="152"/>
      <c r="C17" s="5" t="s">
        <v>4</v>
      </c>
      <c r="D17" s="79" t="s">
        <v>44</v>
      </c>
      <c r="E17" s="80"/>
      <c r="F17" s="80"/>
      <c r="G17" s="81"/>
    </row>
    <row r="18" spans="2:13" ht="37.9" customHeight="1" x14ac:dyDescent="0.25">
      <c r="B18" s="152"/>
      <c r="C18" s="5" t="s">
        <v>34</v>
      </c>
      <c r="D18" s="80" t="s">
        <v>434</v>
      </c>
      <c r="E18" s="126"/>
      <c r="F18" s="126"/>
      <c r="G18" s="127"/>
    </row>
    <row r="19" spans="2:13" ht="41.25" customHeight="1" x14ac:dyDescent="0.25">
      <c r="B19" s="152"/>
      <c r="C19" s="9" t="s">
        <v>35</v>
      </c>
      <c r="D19" s="184" t="s">
        <v>94</v>
      </c>
      <c r="E19" s="185"/>
      <c r="F19" s="185"/>
      <c r="G19" s="186"/>
    </row>
    <row r="20" spans="2:13" ht="45" x14ac:dyDescent="0.25">
      <c r="B20" s="152"/>
      <c r="C20" s="9" t="s">
        <v>37</v>
      </c>
      <c r="D20" s="80" t="s">
        <v>45</v>
      </c>
      <c r="E20" s="126"/>
      <c r="F20" s="126"/>
      <c r="G20" s="127"/>
    </row>
    <row r="21" spans="2:13" ht="43.9" customHeight="1" x14ac:dyDescent="0.25">
      <c r="B21" s="152"/>
      <c r="C21" s="9" t="s">
        <v>38</v>
      </c>
      <c r="D21" s="104"/>
      <c r="E21" s="105"/>
      <c r="F21" s="105"/>
      <c r="G21" s="106"/>
    </row>
    <row r="22" spans="2:13" ht="40.15" customHeight="1" thickBot="1" x14ac:dyDescent="0.3">
      <c r="B22" s="156"/>
      <c r="C22" s="15" t="s">
        <v>36</v>
      </c>
      <c r="D22" s="128"/>
      <c r="E22" s="129"/>
      <c r="F22" s="104"/>
      <c r="G22" s="130"/>
    </row>
    <row r="23" spans="2:13" ht="33" customHeight="1" x14ac:dyDescent="0.25">
      <c r="B23" s="153" t="s">
        <v>41</v>
      </c>
      <c r="C23" s="16" t="s">
        <v>32</v>
      </c>
      <c r="D23" s="17" t="s">
        <v>56</v>
      </c>
      <c r="E23" s="109" t="s">
        <v>47</v>
      </c>
      <c r="F23" s="110"/>
      <c r="G23" s="111"/>
    </row>
    <row r="24" spans="2:13" ht="58.9" customHeight="1" x14ac:dyDescent="0.25">
      <c r="B24" s="154"/>
      <c r="C24" s="9" t="s">
        <v>27</v>
      </c>
      <c r="D24" s="18" t="s">
        <v>221</v>
      </c>
      <c r="E24" s="112" t="s">
        <v>222</v>
      </c>
      <c r="F24" s="113"/>
      <c r="G24" s="114"/>
    </row>
    <row r="25" spans="2:13" ht="63.6" customHeight="1" x14ac:dyDescent="0.25">
      <c r="B25" s="154"/>
      <c r="C25" s="82" t="s">
        <v>14</v>
      </c>
      <c r="D25" s="19" t="s">
        <v>217</v>
      </c>
      <c r="E25" s="115" t="s">
        <v>51</v>
      </c>
      <c r="F25" s="116"/>
      <c r="G25" s="117"/>
    </row>
    <row r="26" spans="2:13" ht="79.150000000000006" customHeight="1" thickBot="1" x14ac:dyDescent="0.3">
      <c r="B26" s="155"/>
      <c r="C26" s="83"/>
      <c r="D26" s="20" t="s">
        <v>224</v>
      </c>
      <c r="E26" s="123" t="s">
        <v>223</v>
      </c>
      <c r="F26" s="124"/>
      <c r="G26" s="125"/>
    </row>
    <row r="27" spans="2:13" ht="27.6" customHeight="1" x14ac:dyDescent="0.25">
      <c r="B27" s="151" t="s">
        <v>33</v>
      </c>
      <c r="C27" s="84" t="s">
        <v>26</v>
      </c>
      <c r="D27" s="21" t="s">
        <v>18</v>
      </c>
      <c r="E27" s="21" t="s">
        <v>16</v>
      </c>
      <c r="F27" s="22" t="s">
        <v>17</v>
      </c>
      <c r="G27" s="23" t="s">
        <v>40</v>
      </c>
    </row>
    <row r="28" spans="2:13" ht="48.6" customHeight="1" x14ac:dyDescent="0.25">
      <c r="B28" s="152"/>
      <c r="C28" s="85"/>
      <c r="D28" s="6">
        <v>2023</v>
      </c>
      <c r="E28" s="6">
        <v>4</v>
      </c>
      <c r="F28" s="6">
        <v>9</v>
      </c>
      <c r="G28" s="36">
        <f>E28/F28</f>
        <v>0.44444444444444442</v>
      </c>
      <c r="H28" s="37"/>
    </row>
    <row r="29" spans="2:13" ht="54.6" customHeight="1" thickBot="1" x14ac:dyDescent="0.3">
      <c r="B29" s="152"/>
      <c r="C29" s="5" t="s">
        <v>39</v>
      </c>
      <c r="D29" s="10">
        <v>2027</v>
      </c>
      <c r="E29" s="6">
        <v>9</v>
      </c>
      <c r="F29" s="6">
        <v>9</v>
      </c>
      <c r="G29" s="36">
        <f>E29/F29</f>
        <v>1</v>
      </c>
      <c r="H29" s="37"/>
      <c r="I29" s="37"/>
      <c r="J29" s="37"/>
      <c r="K29" s="37"/>
      <c r="L29" s="37"/>
      <c r="M29" s="37"/>
    </row>
    <row r="30" spans="2:13" x14ac:dyDescent="0.25">
      <c r="B30" s="151" t="s">
        <v>19</v>
      </c>
      <c r="C30" s="38" t="s">
        <v>18</v>
      </c>
      <c r="D30" s="25" t="s">
        <v>16</v>
      </c>
      <c r="E30" s="25" t="s">
        <v>17</v>
      </c>
      <c r="F30" s="88" t="s">
        <v>15</v>
      </c>
      <c r="G30" s="89"/>
    </row>
    <row r="31" spans="2:13" ht="47.25" hidden="1" customHeight="1" x14ac:dyDescent="0.25">
      <c r="B31" s="152"/>
      <c r="C31" s="39">
        <v>2020</v>
      </c>
      <c r="D31" s="26"/>
      <c r="E31" s="26"/>
      <c r="F31" s="107"/>
      <c r="G31" s="108"/>
    </row>
    <row r="32" spans="2:13" ht="49.5" hidden="1" customHeight="1" x14ac:dyDescent="0.25">
      <c r="B32" s="152"/>
      <c r="C32" s="39">
        <v>2021</v>
      </c>
      <c r="D32" s="26"/>
      <c r="E32" s="26"/>
      <c r="F32" s="107"/>
      <c r="G32" s="108"/>
    </row>
    <row r="33" spans="2:10" ht="50.25" hidden="1" customHeight="1" x14ac:dyDescent="0.25">
      <c r="B33" s="152"/>
      <c r="C33" s="39">
        <v>2022</v>
      </c>
      <c r="D33" s="26"/>
      <c r="E33" s="26"/>
      <c r="F33" s="107"/>
      <c r="G33" s="108"/>
    </row>
    <row r="34" spans="2:10" ht="41.25" hidden="1" customHeight="1" x14ac:dyDescent="0.25">
      <c r="B34" s="152"/>
      <c r="C34" s="39">
        <v>2023</v>
      </c>
      <c r="D34" s="27"/>
      <c r="E34" s="26"/>
      <c r="F34" s="107"/>
      <c r="G34" s="108"/>
    </row>
    <row r="35" spans="2:10" x14ac:dyDescent="0.25">
      <c r="B35" s="152"/>
      <c r="C35" s="39">
        <v>2024</v>
      </c>
      <c r="D35" s="28">
        <v>9</v>
      </c>
      <c r="E35" s="11">
        <v>9</v>
      </c>
      <c r="F35" s="160">
        <f>D35/E35</f>
        <v>1</v>
      </c>
      <c r="G35" s="161"/>
      <c r="H35" s="37"/>
    </row>
    <row r="36" spans="2:10" x14ac:dyDescent="0.25">
      <c r="B36" s="152"/>
      <c r="C36" s="39">
        <v>2025</v>
      </c>
      <c r="D36" s="28">
        <v>9</v>
      </c>
      <c r="E36" s="11">
        <v>9</v>
      </c>
      <c r="F36" s="160">
        <f t="shared" ref="F36:F41" si="0">D36/E36</f>
        <v>1</v>
      </c>
      <c r="G36" s="161"/>
      <c r="H36" s="37"/>
      <c r="J36" s="40"/>
    </row>
    <row r="37" spans="2:10" x14ac:dyDescent="0.25">
      <c r="B37" s="152"/>
      <c r="C37" s="39">
        <v>2026</v>
      </c>
      <c r="D37" s="28">
        <v>9</v>
      </c>
      <c r="E37" s="11">
        <v>9</v>
      </c>
      <c r="F37" s="160">
        <f t="shared" si="0"/>
        <v>1</v>
      </c>
      <c r="G37" s="161"/>
      <c r="H37" s="37"/>
    </row>
    <row r="38" spans="2:10" ht="15.75" thickBot="1" x14ac:dyDescent="0.3">
      <c r="B38" s="152"/>
      <c r="C38" s="39">
        <v>2027</v>
      </c>
      <c r="D38" s="28">
        <v>9</v>
      </c>
      <c r="E38" s="11">
        <v>9</v>
      </c>
      <c r="F38" s="160">
        <f t="shared" si="0"/>
        <v>1</v>
      </c>
      <c r="G38" s="161"/>
      <c r="H38" s="37"/>
    </row>
    <row r="39" spans="2:10" ht="15" hidden="1" customHeight="1" x14ac:dyDescent="0.25">
      <c r="B39" s="152"/>
      <c r="C39" s="39">
        <v>2028</v>
      </c>
      <c r="D39" s="29">
        <v>2461598.6649886002</v>
      </c>
      <c r="E39" s="30">
        <v>6640874</v>
      </c>
      <c r="F39" s="160">
        <f t="shared" si="0"/>
        <v>0.3706739</v>
      </c>
      <c r="G39" s="161"/>
    </row>
    <row r="40" spans="2:10" ht="15" hidden="1" customHeight="1" x14ac:dyDescent="0.25">
      <c r="B40" s="152"/>
      <c r="C40" s="39">
        <v>2029</v>
      </c>
      <c r="D40" s="29"/>
      <c r="E40" s="30"/>
      <c r="F40" s="160" t="e">
        <f t="shared" si="0"/>
        <v>#DIV/0!</v>
      </c>
      <c r="G40" s="161"/>
    </row>
    <row r="41" spans="2:10" ht="15.75" hidden="1" customHeight="1" thickBot="1" x14ac:dyDescent="0.3">
      <c r="B41" s="152"/>
      <c r="C41" s="39">
        <v>2030</v>
      </c>
      <c r="D41" s="29"/>
      <c r="E41" s="30"/>
      <c r="F41" s="160" t="e">
        <f t="shared" si="0"/>
        <v>#DIV/0!</v>
      </c>
      <c r="G41" s="161"/>
    </row>
    <row r="42" spans="2:10" ht="43.15" customHeight="1" x14ac:dyDescent="0.25">
      <c r="B42" s="162" t="s">
        <v>20</v>
      </c>
      <c r="C42" s="31" t="s">
        <v>28</v>
      </c>
      <c r="D42" s="92" t="s">
        <v>127</v>
      </c>
      <c r="E42" s="92"/>
      <c r="F42" s="93"/>
      <c r="G42" s="94"/>
    </row>
    <row r="43" spans="2:10" ht="40.15" customHeight="1" x14ac:dyDescent="0.25">
      <c r="B43" s="163"/>
      <c r="C43" s="32" t="s">
        <v>29</v>
      </c>
      <c r="D43" s="79" t="s">
        <v>128</v>
      </c>
      <c r="E43" s="79"/>
      <c r="F43" s="80"/>
      <c r="G43" s="81"/>
    </row>
    <row r="44" spans="2:10" ht="27.6" customHeight="1" x14ac:dyDescent="0.25">
      <c r="B44" s="163"/>
      <c r="C44" s="32" t="s">
        <v>30</v>
      </c>
      <c r="D44" s="79" t="s">
        <v>129</v>
      </c>
      <c r="E44" s="79"/>
      <c r="F44" s="80"/>
      <c r="G44" s="81"/>
    </row>
    <row r="45" spans="2:10" ht="30.6" customHeight="1" thickBot="1" x14ac:dyDescent="0.3">
      <c r="B45" s="164"/>
      <c r="C45" s="41" t="s">
        <v>31</v>
      </c>
      <c r="D45" s="71" t="s">
        <v>164</v>
      </c>
      <c r="E45" s="72"/>
      <c r="F45" s="72"/>
      <c r="G45" s="73"/>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2CD70511-E8D8-45B1-8629-D36FA5F54C27}"/>
  </hyperlinks>
  <pageMargins left="0.25" right="0.25" top="0.75" bottom="0.75" header="0.3" footer="0.3"/>
  <pageSetup scale="44"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EE30-747C-47E3-A2B3-227A53B65C56}">
  <dimension ref="A1:M45"/>
  <sheetViews>
    <sheetView showGridLines="0" view="pageBreakPreview" topLeftCell="B1" zoomScale="60" zoomScaleNormal="83" workbookViewId="0">
      <selection activeCell="G28" sqref="G28"/>
    </sheetView>
  </sheetViews>
  <sheetFormatPr baseColWidth="10" defaultColWidth="11.5703125" defaultRowHeight="15" x14ac:dyDescent="0.25"/>
  <cols>
    <col min="1" max="1" width="27.5703125"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16.710937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72</v>
      </c>
      <c r="E4" s="80"/>
      <c r="F4" s="80"/>
      <c r="G4" s="81"/>
      <c r="H4" s="4"/>
      <c r="I4" s="4"/>
      <c r="J4" s="4"/>
      <c r="K4" s="4"/>
      <c r="L4" s="4"/>
      <c r="M4" s="4"/>
    </row>
    <row r="5" spans="1:13" ht="50.25" customHeight="1" x14ac:dyDescent="0.25">
      <c r="A5" s="2"/>
      <c r="B5" s="152"/>
      <c r="C5" s="9" t="s">
        <v>6</v>
      </c>
      <c r="D5" s="79" t="s">
        <v>406</v>
      </c>
      <c r="E5" s="80"/>
      <c r="F5" s="80"/>
      <c r="G5" s="81"/>
      <c r="H5" s="4"/>
      <c r="I5" s="4"/>
      <c r="J5" s="4"/>
      <c r="K5" s="4"/>
      <c r="L5" s="4"/>
      <c r="M5" s="4"/>
    </row>
    <row r="6" spans="1:13" ht="58.5" customHeight="1" x14ac:dyDescent="0.25">
      <c r="A6" s="2"/>
      <c r="B6" s="152"/>
      <c r="C6" s="9" t="s">
        <v>7</v>
      </c>
      <c r="D6" s="79" t="s">
        <v>407</v>
      </c>
      <c r="E6" s="80"/>
      <c r="F6" s="80"/>
      <c r="G6" s="81"/>
      <c r="H6" s="4"/>
      <c r="I6" s="4"/>
      <c r="J6" s="4"/>
      <c r="K6" s="4"/>
      <c r="L6" s="4"/>
      <c r="M6" s="4"/>
    </row>
    <row r="7" spans="1:13" ht="45" customHeight="1" x14ac:dyDescent="0.25">
      <c r="A7" s="2"/>
      <c r="B7" s="152"/>
      <c r="C7" s="9" t="s">
        <v>22</v>
      </c>
      <c r="D7" s="101" t="s">
        <v>81</v>
      </c>
      <c r="E7" s="102"/>
      <c r="F7" s="102"/>
      <c r="G7" s="103"/>
      <c r="H7" s="4"/>
      <c r="I7" s="4"/>
      <c r="J7" s="4"/>
      <c r="K7" s="4"/>
      <c r="L7" s="4"/>
      <c r="M7" s="4"/>
    </row>
    <row r="8" spans="1:13" ht="39.75" customHeight="1" x14ac:dyDescent="0.25">
      <c r="A8" s="2"/>
      <c r="B8" s="152"/>
      <c r="C8" s="9" t="s">
        <v>21</v>
      </c>
      <c r="D8" s="101" t="s">
        <v>366</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90</v>
      </c>
      <c r="E10" s="141"/>
      <c r="F10" s="141"/>
      <c r="G10" s="142"/>
      <c r="H10" s="4"/>
      <c r="I10" s="4"/>
      <c r="J10" s="4"/>
      <c r="K10" s="4"/>
      <c r="L10" s="4"/>
      <c r="M10" s="4"/>
    </row>
    <row r="11" spans="1:13" ht="37.5" customHeight="1" x14ac:dyDescent="0.25">
      <c r="A11" s="2"/>
      <c r="B11" s="151" t="s">
        <v>2</v>
      </c>
      <c r="C11" s="84" t="s">
        <v>42</v>
      </c>
      <c r="D11" s="131" t="s">
        <v>408</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302</v>
      </c>
      <c r="F14" s="7" t="s">
        <v>303</v>
      </c>
      <c r="G14" s="8" t="s">
        <v>369</v>
      </c>
      <c r="H14" s="4"/>
      <c r="I14" s="4"/>
      <c r="J14" s="4"/>
      <c r="K14" s="4"/>
      <c r="L14" s="4"/>
      <c r="M14" s="4"/>
    </row>
    <row r="15" spans="1:13" ht="51.75" customHeight="1" x14ac:dyDescent="0.25">
      <c r="A15" s="2"/>
      <c r="B15" s="152"/>
      <c r="C15" s="139"/>
      <c r="D15" s="6" t="s">
        <v>10</v>
      </c>
      <c r="E15" s="7" t="s">
        <v>286</v>
      </c>
      <c r="F15" s="7" t="s">
        <v>303</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304</v>
      </c>
      <c r="E18" s="126"/>
      <c r="F18" s="126"/>
      <c r="G18" s="127"/>
      <c r="H18" s="4"/>
      <c r="I18" s="4"/>
      <c r="J18" s="4"/>
      <c r="K18" s="4"/>
      <c r="L18" s="4"/>
      <c r="M18" s="4"/>
    </row>
    <row r="19" spans="1:13" ht="41.25" customHeight="1" x14ac:dyDescent="0.25">
      <c r="A19" s="2"/>
      <c r="B19" s="152"/>
      <c r="C19" s="9" t="s">
        <v>35</v>
      </c>
      <c r="D19" s="80" t="s">
        <v>434</v>
      </c>
      <c r="E19" s="126"/>
      <c r="F19" s="126"/>
      <c r="G19" s="127"/>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76.5" customHeight="1" thickBot="1" x14ac:dyDescent="0.3">
      <c r="A22" s="2"/>
      <c r="B22" s="156"/>
      <c r="C22" s="15" t="s">
        <v>36</v>
      </c>
      <c r="D22" s="128" t="s">
        <v>409</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225</v>
      </c>
      <c r="E24" s="112" t="s">
        <v>226</v>
      </c>
      <c r="F24" s="113"/>
      <c r="G24" s="114"/>
      <c r="H24" s="4"/>
      <c r="I24" s="4"/>
      <c r="J24" s="4"/>
      <c r="K24" s="4"/>
      <c r="L24" s="4"/>
      <c r="M24" s="4"/>
    </row>
    <row r="25" spans="1:13" ht="63.6" customHeight="1" x14ac:dyDescent="0.25">
      <c r="A25" s="2"/>
      <c r="B25" s="154"/>
      <c r="C25" s="82" t="s">
        <v>14</v>
      </c>
      <c r="D25" s="19" t="s">
        <v>229</v>
      </c>
      <c r="E25" s="115" t="s">
        <v>230</v>
      </c>
      <c r="F25" s="116"/>
      <c r="G25" s="117"/>
      <c r="H25" s="4"/>
      <c r="I25" s="4"/>
      <c r="J25" s="4"/>
      <c r="K25" s="4"/>
      <c r="L25" s="4"/>
      <c r="M25" s="4"/>
    </row>
    <row r="26" spans="1:13" ht="103.15" customHeight="1" thickBot="1" x14ac:dyDescent="0.3">
      <c r="A26" s="2"/>
      <c r="B26" s="155"/>
      <c r="C26" s="83"/>
      <c r="D26" s="20" t="s">
        <v>228</v>
      </c>
      <c r="E26" s="123" t="s">
        <v>227</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2">
        <v>0.98</v>
      </c>
      <c r="F28" s="62">
        <v>1</v>
      </c>
      <c r="G28" s="36">
        <f>E28/F28</f>
        <v>0.98</v>
      </c>
      <c r="H28" s="37"/>
      <c r="I28" s="4"/>
      <c r="J28" s="4"/>
      <c r="K28" s="4"/>
      <c r="L28" s="4"/>
      <c r="M28" s="4"/>
    </row>
    <row r="29" spans="1:13" ht="54.6" customHeight="1" thickBot="1" x14ac:dyDescent="0.3">
      <c r="B29" s="152"/>
      <c r="C29" s="5" t="s">
        <v>39</v>
      </c>
      <c r="D29" s="10">
        <v>2027</v>
      </c>
      <c r="E29" s="62">
        <v>1</v>
      </c>
      <c r="F29" s="62">
        <v>1</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63">
        <v>1</v>
      </c>
      <c r="E35" s="64">
        <v>1</v>
      </c>
      <c r="F35" s="160">
        <f>D35/E35</f>
        <v>1</v>
      </c>
      <c r="G35" s="161"/>
      <c r="H35" s="37"/>
      <c r="I35" s="4"/>
      <c r="J35" s="4"/>
      <c r="K35" s="4"/>
      <c r="L35" s="4"/>
      <c r="M35" s="4"/>
    </row>
    <row r="36" spans="1:13" x14ac:dyDescent="0.25">
      <c r="B36" s="152"/>
      <c r="C36" s="39">
        <v>2025</v>
      </c>
      <c r="D36" s="63">
        <v>1</v>
      </c>
      <c r="E36" s="64">
        <v>1</v>
      </c>
      <c r="F36" s="160">
        <f t="shared" ref="F36:F41" si="0">D36/E36</f>
        <v>1</v>
      </c>
      <c r="G36" s="161"/>
      <c r="H36" s="37"/>
      <c r="I36" s="4"/>
      <c r="J36" s="40"/>
      <c r="K36" s="4"/>
      <c r="L36" s="4"/>
      <c r="M36" s="4"/>
    </row>
    <row r="37" spans="1:13" x14ac:dyDescent="0.25">
      <c r="B37" s="152"/>
      <c r="C37" s="39">
        <v>2026</v>
      </c>
      <c r="D37" s="63">
        <v>1</v>
      </c>
      <c r="E37" s="64">
        <v>1</v>
      </c>
      <c r="F37" s="160">
        <f t="shared" si="0"/>
        <v>1</v>
      </c>
      <c r="G37" s="161"/>
      <c r="H37" s="37"/>
      <c r="I37" s="4"/>
      <c r="J37" s="4"/>
      <c r="K37" s="4"/>
      <c r="L37" s="4"/>
      <c r="M37" s="4"/>
    </row>
    <row r="38" spans="1:13" ht="15.75" thickBot="1" x14ac:dyDescent="0.3">
      <c r="B38" s="152"/>
      <c r="C38" s="39">
        <v>2027</v>
      </c>
      <c r="D38" s="63">
        <v>1</v>
      </c>
      <c r="E38" s="64">
        <v>1</v>
      </c>
      <c r="F38" s="160">
        <f t="shared" si="0"/>
        <v>1</v>
      </c>
      <c r="G38" s="161"/>
      <c r="H38" s="37"/>
      <c r="I38" s="4"/>
      <c r="J38" s="4"/>
      <c r="K38" s="4"/>
      <c r="L38" s="4"/>
      <c r="M38" s="4"/>
    </row>
    <row r="39" spans="1:13" ht="15" hidden="1" customHeight="1" x14ac:dyDescent="0.25">
      <c r="B39" s="152"/>
      <c r="C39" s="39">
        <v>2028</v>
      </c>
      <c r="D39" s="29">
        <v>2461598.6649886002</v>
      </c>
      <c r="E39" s="30">
        <v>6640874</v>
      </c>
      <c r="F39" s="160">
        <f t="shared" si="0"/>
        <v>0.3706739</v>
      </c>
      <c r="G39" s="161"/>
      <c r="H39" s="4"/>
      <c r="I39" s="4"/>
      <c r="J39" s="4"/>
      <c r="K39" s="4"/>
      <c r="L39" s="4"/>
      <c r="M39" s="4"/>
    </row>
    <row r="40" spans="1:13" ht="15" hidden="1" customHeight="1" x14ac:dyDescent="0.25">
      <c r="B40" s="152"/>
      <c r="C40" s="39">
        <v>2029</v>
      </c>
      <c r="D40" s="29"/>
      <c r="E40" s="30"/>
      <c r="F40" s="160" t="e">
        <f t="shared" si="0"/>
        <v>#DIV/0!</v>
      </c>
      <c r="G40" s="161"/>
      <c r="H40" s="4"/>
      <c r="I40" s="4"/>
      <c r="J40" s="4"/>
      <c r="K40" s="4"/>
      <c r="L40" s="4"/>
      <c r="M40" s="4"/>
    </row>
    <row r="41" spans="1:13" ht="15.75" hidden="1" customHeight="1" thickBot="1" x14ac:dyDescent="0.3">
      <c r="B41" s="152"/>
      <c r="C41" s="39">
        <v>2030</v>
      </c>
      <c r="D41" s="29"/>
      <c r="E41" s="30"/>
      <c r="F41" s="160" t="e">
        <f t="shared" si="0"/>
        <v>#DIV/0!</v>
      </c>
      <c r="G41" s="161"/>
      <c r="H41" s="4"/>
      <c r="I41" s="4"/>
      <c r="J41" s="4"/>
      <c r="K41" s="4"/>
      <c r="L41" s="4"/>
      <c r="M41" s="4"/>
    </row>
    <row r="42" spans="1:13" ht="43.15" customHeight="1" x14ac:dyDescent="0.25">
      <c r="A42" s="2"/>
      <c r="B42" s="162" t="s">
        <v>20</v>
      </c>
      <c r="C42" s="31" t="s">
        <v>28</v>
      </c>
      <c r="D42" s="92" t="s">
        <v>130</v>
      </c>
      <c r="E42" s="92"/>
      <c r="F42" s="93"/>
      <c r="G42" s="94"/>
      <c r="H42" s="4"/>
      <c r="I42" s="4"/>
      <c r="J42" s="4"/>
      <c r="K42" s="4"/>
      <c r="L42" s="4"/>
      <c r="M42" s="4"/>
    </row>
    <row r="43" spans="1:13" ht="40.15" customHeight="1" x14ac:dyDescent="0.25">
      <c r="A43" s="2"/>
      <c r="B43" s="163"/>
      <c r="C43" s="32" t="s">
        <v>29</v>
      </c>
      <c r="D43" s="79" t="s">
        <v>131</v>
      </c>
      <c r="E43" s="79"/>
      <c r="F43" s="80"/>
      <c r="G43" s="81"/>
      <c r="H43" s="4"/>
      <c r="I43" s="4"/>
      <c r="J43" s="4"/>
      <c r="K43" s="4"/>
      <c r="L43" s="4"/>
      <c r="M43" s="4"/>
    </row>
    <row r="44" spans="1:13" ht="27.6" customHeight="1" x14ac:dyDescent="0.25">
      <c r="A44" s="2"/>
      <c r="B44" s="163"/>
      <c r="C44" s="32" t="s">
        <v>30</v>
      </c>
      <c r="D44" s="79" t="s">
        <v>132</v>
      </c>
      <c r="E44" s="79"/>
      <c r="F44" s="80"/>
      <c r="G44" s="81"/>
      <c r="H44" s="4"/>
      <c r="I44" s="4"/>
      <c r="J44" s="4"/>
      <c r="K44" s="4"/>
      <c r="L44" s="4"/>
      <c r="M44" s="4"/>
    </row>
    <row r="45" spans="1:13" ht="30.6" customHeight="1" thickBot="1" x14ac:dyDescent="0.3">
      <c r="B45" s="164"/>
      <c r="C45" s="41" t="s">
        <v>31</v>
      </c>
      <c r="D45" s="71" t="s">
        <v>133</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56C3B2A2-4665-4DA7-AF4A-1756F8F5FFCB}"/>
  </hyperlinks>
  <pageMargins left="0.25" right="0.25" top="0.75" bottom="0.75" header="0.3" footer="0.3"/>
  <pageSetup scale="42" orientation="portrait" r:id="rId2"/>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0E62-88D5-4F03-A352-BE91191709A9}">
  <dimension ref="B1:M45"/>
  <sheetViews>
    <sheetView showGridLines="0" view="pageBreakPreview" zoomScale="60" zoomScaleNormal="70" workbookViewId="0">
      <selection activeCell="D6" sqref="D6:G6"/>
    </sheetView>
  </sheetViews>
  <sheetFormatPr baseColWidth="10" defaultColWidth="11.5703125" defaultRowHeight="15" x14ac:dyDescent="0.25"/>
  <cols>
    <col min="1" max="1" width="27" style="4" customWidth="1"/>
    <col min="2" max="2" width="20.5703125" style="4" customWidth="1"/>
    <col min="3" max="3" width="23.28515625" style="4" customWidth="1"/>
    <col min="4" max="4" width="20.85546875" style="4" customWidth="1"/>
    <col min="5" max="5" width="63.5703125" style="4" customWidth="1"/>
    <col min="6" max="6" width="39.5703125" style="4" customWidth="1"/>
    <col min="7" max="7" width="16.28515625" style="4" customWidth="1"/>
    <col min="8" max="8" width="11.42578125" style="4" customWidth="1"/>
    <col min="9" max="16384" width="11.5703125" style="4"/>
  </cols>
  <sheetData>
    <row r="1" spans="2:7" ht="8.25" customHeight="1" thickBot="1" x14ac:dyDescent="0.3"/>
    <row r="2" spans="2:7" ht="30.75" customHeight="1" x14ac:dyDescent="0.25">
      <c r="B2" s="143"/>
      <c r="C2" s="145" t="s">
        <v>0</v>
      </c>
      <c r="D2" s="146"/>
      <c r="E2" s="146"/>
      <c r="F2" s="146"/>
      <c r="G2" s="147"/>
    </row>
    <row r="3" spans="2:7" ht="31.5" customHeight="1" thickBot="1" x14ac:dyDescent="0.3">
      <c r="B3" s="144"/>
      <c r="C3" s="148"/>
      <c r="D3" s="149"/>
      <c r="E3" s="149"/>
      <c r="F3" s="149"/>
      <c r="G3" s="150"/>
    </row>
    <row r="4" spans="2:7" ht="37.5" customHeight="1" x14ac:dyDescent="0.25">
      <c r="B4" s="151" t="s">
        <v>1</v>
      </c>
      <c r="C4" s="5" t="s">
        <v>5</v>
      </c>
      <c r="D4" s="79" t="s">
        <v>73</v>
      </c>
      <c r="E4" s="80"/>
      <c r="F4" s="80"/>
      <c r="G4" s="81"/>
    </row>
    <row r="5" spans="2:7" ht="50.25" customHeight="1" x14ac:dyDescent="0.25">
      <c r="B5" s="152"/>
      <c r="C5" s="9" t="s">
        <v>6</v>
      </c>
      <c r="D5" s="79" t="s">
        <v>343</v>
      </c>
      <c r="E5" s="80"/>
      <c r="F5" s="80"/>
      <c r="G5" s="81"/>
    </row>
    <row r="6" spans="2:7" ht="58.5" customHeight="1" x14ac:dyDescent="0.25">
      <c r="B6" s="152"/>
      <c r="C6" s="9" t="s">
        <v>7</v>
      </c>
      <c r="D6" s="79" t="s">
        <v>344</v>
      </c>
      <c r="E6" s="80"/>
      <c r="F6" s="80"/>
      <c r="G6" s="81"/>
    </row>
    <row r="7" spans="2:7" ht="45" customHeight="1" x14ac:dyDescent="0.25">
      <c r="B7" s="152"/>
      <c r="C7" s="9" t="s">
        <v>22</v>
      </c>
      <c r="D7" s="101" t="s">
        <v>81</v>
      </c>
      <c r="E7" s="102"/>
      <c r="F7" s="102"/>
      <c r="G7" s="103"/>
    </row>
    <row r="8" spans="2:7" ht="39.75" customHeight="1" x14ac:dyDescent="0.25">
      <c r="B8" s="152"/>
      <c r="C8" s="9" t="s">
        <v>21</v>
      </c>
      <c r="D8" s="101" t="s">
        <v>366</v>
      </c>
      <c r="E8" s="102"/>
      <c r="F8" s="102"/>
      <c r="G8" s="103"/>
    </row>
    <row r="9" spans="2:7" ht="45" customHeight="1" x14ac:dyDescent="0.25">
      <c r="B9" s="152"/>
      <c r="C9" s="9" t="s">
        <v>23</v>
      </c>
      <c r="D9" s="102" t="s">
        <v>88</v>
      </c>
      <c r="E9" s="118"/>
      <c r="F9" s="118"/>
      <c r="G9" s="119"/>
    </row>
    <row r="10" spans="2:7" ht="48.75" customHeight="1" thickBot="1" x14ac:dyDescent="0.3">
      <c r="B10" s="152"/>
      <c r="C10" s="9" t="s">
        <v>24</v>
      </c>
      <c r="D10" s="140" t="s">
        <v>90</v>
      </c>
      <c r="E10" s="141"/>
      <c r="F10" s="141"/>
      <c r="G10" s="142"/>
    </row>
    <row r="11" spans="2:7" ht="37.5" customHeight="1" x14ac:dyDescent="0.25">
      <c r="B11" s="151" t="s">
        <v>2</v>
      </c>
      <c r="C11" s="84" t="s">
        <v>42</v>
      </c>
      <c r="D11" s="131" t="s">
        <v>361</v>
      </c>
      <c r="E11" s="132"/>
      <c r="F11" s="132"/>
      <c r="G11" s="133"/>
    </row>
    <row r="12" spans="2:7" ht="36.75" customHeight="1" x14ac:dyDescent="0.25">
      <c r="B12" s="152"/>
      <c r="C12" s="85"/>
      <c r="D12" s="134"/>
      <c r="E12" s="135"/>
      <c r="F12" s="135"/>
      <c r="G12" s="136"/>
    </row>
    <row r="13" spans="2:7" ht="19.5" customHeight="1" x14ac:dyDescent="0.25">
      <c r="B13" s="152"/>
      <c r="C13" s="137" t="s">
        <v>8</v>
      </c>
      <c r="D13" s="12" t="s">
        <v>9</v>
      </c>
      <c r="E13" s="12" t="s">
        <v>12</v>
      </c>
      <c r="F13" s="13" t="s">
        <v>13</v>
      </c>
      <c r="G13" s="13" t="s">
        <v>25</v>
      </c>
    </row>
    <row r="14" spans="2:7" ht="46.5" customHeight="1" x14ac:dyDescent="0.25">
      <c r="B14" s="152"/>
      <c r="C14" s="138"/>
      <c r="D14" s="6" t="s">
        <v>11</v>
      </c>
      <c r="E14" s="7" t="s">
        <v>305</v>
      </c>
      <c r="F14" s="7" t="s">
        <v>287</v>
      </c>
      <c r="G14" s="8" t="s">
        <v>363</v>
      </c>
    </row>
    <row r="15" spans="2:7" ht="51.75" customHeight="1" x14ac:dyDescent="0.25">
      <c r="B15" s="152"/>
      <c r="C15" s="139"/>
      <c r="D15" s="6" t="s">
        <v>10</v>
      </c>
      <c r="E15" s="7" t="s">
        <v>306</v>
      </c>
      <c r="F15" s="7" t="s">
        <v>287</v>
      </c>
      <c r="G15" s="8" t="s">
        <v>363</v>
      </c>
    </row>
    <row r="16" spans="2:7" ht="40.5" customHeight="1" x14ac:dyDescent="0.25">
      <c r="B16" s="152"/>
      <c r="C16" s="14" t="s">
        <v>3</v>
      </c>
      <c r="D16" s="79" t="s">
        <v>43</v>
      </c>
      <c r="E16" s="79"/>
      <c r="F16" s="80"/>
      <c r="G16" s="81"/>
    </row>
    <row r="17" spans="2:13" ht="42" customHeight="1" x14ac:dyDescent="0.25">
      <c r="B17" s="152"/>
      <c r="C17" s="5" t="s">
        <v>4</v>
      </c>
      <c r="D17" s="79" t="s">
        <v>44</v>
      </c>
      <c r="E17" s="80"/>
      <c r="F17" s="80"/>
      <c r="G17" s="81"/>
    </row>
    <row r="18" spans="2:13" ht="37.9" customHeight="1" x14ac:dyDescent="0.25">
      <c r="B18" s="152"/>
      <c r="C18" s="5" t="s">
        <v>34</v>
      </c>
      <c r="D18" s="157" t="s">
        <v>434</v>
      </c>
      <c r="E18" s="158"/>
      <c r="F18" s="158"/>
      <c r="G18" s="159"/>
    </row>
    <row r="19" spans="2:13" ht="41.25" customHeight="1" x14ac:dyDescent="0.25">
      <c r="B19" s="152"/>
      <c r="C19" s="9" t="s">
        <v>35</v>
      </c>
      <c r="D19" s="157" t="s">
        <v>94</v>
      </c>
      <c r="E19" s="158"/>
      <c r="F19" s="158"/>
      <c r="G19" s="159"/>
    </row>
    <row r="20" spans="2:13" ht="45" x14ac:dyDescent="0.25">
      <c r="B20" s="152"/>
      <c r="C20" s="9" t="s">
        <v>37</v>
      </c>
      <c r="D20" s="80" t="s">
        <v>45</v>
      </c>
      <c r="E20" s="126"/>
      <c r="F20" s="126"/>
      <c r="G20" s="127"/>
    </row>
    <row r="21" spans="2:13" ht="43.9" customHeight="1" x14ac:dyDescent="0.25">
      <c r="B21" s="152"/>
      <c r="C21" s="9" t="s">
        <v>38</v>
      </c>
      <c r="D21" s="104"/>
      <c r="E21" s="105"/>
      <c r="F21" s="105"/>
      <c r="G21" s="106"/>
    </row>
    <row r="22" spans="2:13" ht="40.15" customHeight="1" thickBot="1" x14ac:dyDescent="0.3">
      <c r="B22" s="156"/>
      <c r="C22" s="15" t="s">
        <v>36</v>
      </c>
      <c r="D22" s="128" t="s">
        <v>307</v>
      </c>
      <c r="E22" s="129"/>
      <c r="F22" s="104"/>
      <c r="G22" s="130"/>
    </row>
    <row r="23" spans="2:13" ht="33" customHeight="1" x14ac:dyDescent="0.25">
      <c r="B23" s="153" t="s">
        <v>41</v>
      </c>
      <c r="C23" s="16" t="s">
        <v>32</v>
      </c>
      <c r="D23" s="17" t="s">
        <v>56</v>
      </c>
      <c r="E23" s="109" t="s">
        <v>47</v>
      </c>
      <c r="F23" s="110"/>
      <c r="G23" s="111"/>
    </row>
    <row r="24" spans="2:13" ht="58.9" customHeight="1" x14ac:dyDescent="0.25">
      <c r="B24" s="154"/>
      <c r="C24" s="9" t="s">
        <v>27</v>
      </c>
      <c r="D24" s="18" t="s">
        <v>231</v>
      </c>
      <c r="E24" s="112" t="s">
        <v>232</v>
      </c>
      <c r="F24" s="113"/>
      <c r="G24" s="114"/>
    </row>
    <row r="25" spans="2:13" ht="63.6" customHeight="1" x14ac:dyDescent="0.25">
      <c r="B25" s="154"/>
      <c r="C25" s="82" t="s">
        <v>14</v>
      </c>
      <c r="D25" s="19" t="s">
        <v>235</v>
      </c>
      <c r="E25" s="115" t="s">
        <v>236</v>
      </c>
      <c r="F25" s="116"/>
      <c r="G25" s="117"/>
    </row>
    <row r="26" spans="2:13" ht="61.9" customHeight="1" thickBot="1" x14ac:dyDescent="0.3">
      <c r="B26" s="155"/>
      <c r="C26" s="83"/>
      <c r="D26" s="20" t="s">
        <v>234</v>
      </c>
      <c r="E26" s="123" t="s">
        <v>233</v>
      </c>
      <c r="F26" s="124"/>
      <c r="G26" s="125"/>
    </row>
    <row r="27" spans="2:13" ht="27.6" customHeight="1" x14ac:dyDescent="0.25">
      <c r="B27" s="151" t="s">
        <v>33</v>
      </c>
      <c r="C27" s="84" t="s">
        <v>26</v>
      </c>
      <c r="D27" s="21" t="s">
        <v>18</v>
      </c>
      <c r="E27" s="21" t="s">
        <v>16</v>
      </c>
      <c r="F27" s="22" t="s">
        <v>17</v>
      </c>
      <c r="G27" s="23" t="s">
        <v>40</v>
      </c>
    </row>
    <row r="28" spans="2:13" ht="33" customHeight="1" x14ac:dyDescent="0.25">
      <c r="B28" s="152"/>
      <c r="C28" s="85"/>
      <c r="D28" s="6">
        <v>2023</v>
      </c>
      <c r="E28" s="56">
        <f>F28*0.9</f>
        <v>22.5</v>
      </c>
      <c r="F28" s="6">
        <v>25</v>
      </c>
      <c r="G28" s="36">
        <v>0.9</v>
      </c>
      <c r="H28" s="37"/>
    </row>
    <row r="29" spans="2:13" ht="33" customHeight="1" thickBot="1" x14ac:dyDescent="0.3">
      <c r="B29" s="152"/>
      <c r="C29" s="5" t="s">
        <v>39</v>
      </c>
      <c r="D29" s="10">
        <v>2027</v>
      </c>
      <c r="E29" s="6">
        <v>25</v>
      </c>
      <c r="F29" s="6">
        <v>25</v>
      </c>
      <c r="G29" s="24">
        <f>E29/F29</f>
        <v>1</v>
      </c>
      <c r="H29" s="37"/>
      <c r="I29" s="37"/>
      <c r="J29" s="37"/>
      <c r="K29" s="37"/>
      <c r="L29" s="37"/>
      <c r="M29" s="37"/>
    </row>
    <row r="30" spans="2:13" x14ac:dyDescent="0.25">
      <c r="B30" s="151" t="s">
        <v>19</v>
      </c>
      <c r="C30" s="38" t="s">
        <v>18</v>
      </c>
      <c r="D30" s="25" t="s">
        <v>16</v>
      </c>
      <c r="E30" s="25" t="s">
        <v>17</v>
      </c>
      <c r="F30" s="88" t="s">
        <v>15</v>
      </c>
      <c r="G30" s="89"/>
    </row>
    <row r="31" spans="2:13" ht="47.25" hidden="1" customHeight="1" x14ac:dyDescent="0.25">
      <c r="B31" s="152"/>
      <c r="C31" s="39">
        <v>2020</v>
      </c>
      <c r="D31" s="26"/>
      <c r="E31" s="26"/>
      <c r="F31" s="107"/>
      <c r="G31" s="108"/>
    </row>
    <row r="32" spans="2:13" ht="49.5" hidden="1" customHeight="1" x14ac:dyDescent="0.25">
      <c r="B32" s="152"/>
      <c r="C32" s="39">
        <v>2021</v>
      </c>
      <c r="D32" s="26"/>
      <c r="E32" s="26"/>
      <c r="F32" s="107"/>
      <c r="G32" s="108"/>
    </row>
    <row r="33" spans="2:10" ht="50.25" hidden="1" customHeight="1" x14ac:dyDescent="0.25">
      <c r="B33" s="152"/>
      <c r="C33" s="39">
        <v>2022</v>
      </c>
      <c r="D33" s="26"/>
      <c r="E33" s="26"/>
      <c r="F33" s="107"/>
      <c r="G33" s="108"/>
    </row>
    <row r="34" spans="2:10" ht="41.25" hidden="1" customHeight="1" x14ac:dyDescent="0.25">
      <c r="B34" s="152"/>
      <c r="C34" s="39">
        <v>2023</v>
      </c>
      <c r="D34" s="27"/>
      <c r="E34" s="26"/>
      <c r="F34" s="107"/>
      <c r="G34" s="108"/>
    </row>
    <row r="35" spans="2:10" ht="20.25" customHeight="1" x14ac:dyDescent="0.25">
      <c r="B35" s="152"/>
      <c r="C35" s="39">
        <v>2024</v>
      </c>
      <c r="D35" s="28">
        <v>25</v>
      </c>
      <c r="E35" s="11">
        <v>25</v>
      </c>
      <c r="F35" s="160">
        <f>D35/E35</f>
        <v>1</v>
      </c>
      <c r="G35" s="161"/>
      <c r="H35" s="37"/>
    </row>
    <row r="36" spans="2:10" ht="20.25" customHeight="1" x14ac:dyDescent="0.25">
      <c r="B36" s="152"/>
      <c r="C36" s="39">
        <v>2025</v>
      </c>
      <c r="D36" s="28">
        <v>25</v>
      </c>
      <c r="E36" s="11">
        <v>25</v>
      </c>
      <c r="F36" s="160">
        <f t="shared" ref="F36:F38" si="0">D36/E36</f>
        <v>1</v>
      </c>
      <c r="G36" s="161"/>
      <c r="H36" s="37"/>
      <c r="J36" s="40"/>
    </row>
    <row r="37" spans="2:10" ht="20.25" customHeight="1" x14ac:dyDescent="0.25">
      <c r="B37" s="152"/>
      <c r="C37" s="39">
        <v>2026</v>
      </c>
      <c r="D37" s="28">
        <v>25</v>
      </c>
      <c r="E37" s="11">
        <v>25</v>
      </c>
      <c r="F37" s="160">
        <f t="shared" si="0"/>
        <v>1</v>
      </c>
      <c r="G37" s="161"/>
      <c r="H37" s="37"/>
    </row>
    <row r="38" spans="2:10" ht="20.25" customHeight="1" thickBot="1" x14ac:dyDescent="0.3">
      <c r="B38" s="152"/>
      <c r="C38" s="39">
        <v>2027</v>
      </c>
      <c r="D38" s="28">
        <v>25</v>
      </c>
      <c r="E38" s="11">
        <v>25</v>
      </c>
      <c r="F38" s="160">
        <f t="shared" si="0"/>
        <v>1</v>
      </c>
      <c r="G38" s="161"/>
      <c r="H38" s="37"/>
    </row>
    <row r="39" spans="2:10" ht="15" hidden="1" customHeight="1" x14ac:dyDescent="0.25">
      <c r="B39" s="152"/>
      <c r="C39" s="39">
        <v>2028</v>
      </c>
      <c r="D39" s="29">
        <v>2461598.6649886002</v>
      </c>
      <c r="E39" s="30">
        <v>6640874</v>
      </c>
      <c r="F39" s="80">
        <f t="shared" ref="F39:F41" si="1">D39/E39*100</f>
        <v>37.067390000000003</v>
      </c>
      <c r="G39" s="127"/>
    </row>
    <row r="40" spans="2:10" ht="15" hidden="1" customHeight="1" x14ac:dyDescent="0.25">
      <c r="B40" s="152"/>
      <c r="C40" s="39">
        <v>2029</v>
      </c>
      <c r="D40" s="29"/>
      <c r="E40" s="30"/>
      <c r="F40" s="80" t="e">
        <f t="shared" si="1"/>
        <v>#DIV/0!</v>
      </c>
      <c r="G40" s="127"/>
    </row>
    <row r="41" spans="2:10" ht="15.75" hidden="1" customHeight="1" thickBot="1" x14ac:dyDescent="0.3">
      <c r="B41" s="152"/>
      <c r="C41" s="39">
        <v>2030</v>
      </c>
      <c r="D41" s="29"/>
      <c r="E41" s="30"/>
      <c r="F41" s="80" t="e">
        <f t="shared" si="1"/>
        <v>#DIV/0!</v>
      </c>
      <c r="G41" s="127"/>
    </row>
    <row r="42" spans="2:10" ht="43.15" customHeight="1" x14ac:dyDescent="0.25">
      <c r="B42" s="162" t="s">
        <v>20</v>
      </c>
      <c r="C42" s="31" t="s">
        <v>28</v>
      </c>
      <c r="D42" s="92" t="s">
        <v>134</v>
      </c>
      <c r="E42" s="92"/>
      <c r="F42" s="93"/>
      <c r="G42" s="94"/>
    </row>
    <row r="43" spans="2:10" ht="40.15" customHeight="1" x14ac:dyDescent="0.25">
      <c r="B43" s="163"/>
      <c r="C43" s="32" t="s">
        <v>29</v>
      </c>
      <c r="D43" s="79" t="s">
        <v>308</v>
      </c>
      <c r="E43" s="79"/>
      <c r="F43" s="80"/>
      <c r="G43" s="81"/>
    </row>
    <row r="44" spans="2:10" ht="27.6" customHeight="1" x14ac:dyDescent="0.25">
      <c r="B44" s="163"/>
      <c r="C44" s="32" t="s">
        <v>30</v>
      </c>
      <c r="D44" s="79" t="s">
        <v>108</v>
      </c>
      <c r="E44" s="79"/>
      <c r="F44" s="80"/>
      <c r="G44" s="81"/>
    </row>
    <row r="45" spans="2:10" ht="30.6" customHeight="1" thickBot="1" x14ac:dyDescent="0.3">
      <c r="B45" s="164"/>
      <c r="C45" s="41" t="s">
        <v>31</v>
      </c>
      <c r="D45" s="71" t="s">
        <v>103</v>
      </c>
      <c r="E45" s="72"/>
      <c r="F45" s="72"/>
      <c r="G45" s="73"/>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805503A4-03E8-47D9-A1AE-796D14537336}"/>
  </hyperlinks>
  <pageMargins left="0.25" right="0.25" top="0.75" bottom="0.75" header="0.3" footer="0.3"/>
  <pageSetup scale="42" orientation="portrait" r:id="rId2"/>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D23AD-591B-4CEF-A7E8-FB137B38E959}">
  <dimension ref="B1:M45"/>
  <sheetViews>
    <sheetView showGridLines="0" view="pageBreakPreview" topLeftCell="A19" zoomScale="60" zoomScaleNormal="83" workbookViewId="0">
      <selection activeCell="D18" sqref="D18:G18"/>
    </sheetView>
  </sheetViews>
  <sheetFormatPr baseColWidth="10" defaultColWidth="11.5703125" defaultRowHeight="15" x14ac:dyDescent="0.25"/>
  <cols>
    <col min="1" max="1" width="21.42578125" style="4" customWidth="1"/>
    <col min="2" max="2" width="20.5703125" style="4" customWidth="1"/>
    <col min="3" max="3" width="23.28515625" style="4" customWidth="1"/>
    <col min="4" max="4" width="20.85546875" style="4" customWidth="1"/>
    <col min="5" max="5" width="63.5703125" style="4" customWidth="1"/>
    <col min="6" max="6" width="39.5703125" style="4" customWidth="1"/>
    <col min="7" max="7" width="17.28515625" style="4" customWidth="1"/>
    <col min="8" max="8" width="11.42578125" style="4" customWidth="1"/>
    <col min="9" max="16384" width="11.5703125" style="4"/>
  </cols>
  <sheetData>
    <row r="1" spans="2:7" ht="8.25" customHeight="1" thickBot="1" x14ac:dyDescent="0.3"/>
    <row r="2" spans="2:7" ht="30.75" customHeight="1" x14ac:dyDescent="0.25">
      <c r="B2" s="143"/>
      <c r="C2" s="145" t="s">
        <v>0</v>
      </c>
      <c r="D2" s="146"/>
      <c r="E2" s="146"/>
      <c r="F2" s="146"/>
      <c r="G2" s="147"/>
    </row>
    <row r="3" spans="2:7" ht="31.5" customHeight="1" thickBot="1" x14ac:dyDescent="0.3">
      <c r="B3" s="144"/>
      <c r="C3" s="148"/>
      <c r="D3" s="149"/>
      <c r="E3" s="149"/>
      <c r="F3" s="149"/>
      <c r="G3" s="150"/>
    </row>
    <row r="4" spans="2:7" ht="37.5" customHeight="1" x14ac:dyDescent="0.25">
      <c r="B4" s="151" t="s">
        <v>1</v>
      </c>
      <c r="C4" s="5" t="s">
        <v>5</v>
      </c>
      <c r="D4" s="79" t="s">
        <v>74</v>
      </c>
      <c r="E4" s="80"/>
      <c r="F4" s="80"/>
      <c r="G4" s="81"/>
    </row>
    <row r="5" spans="2:7" ht="50.25" customHeight="1" x14ac:dyDescent="0.25">
      <c r="B5" s="152"/>
      <c r="C5" s="9" t="s">
        <v>6</v>
      </c>
      <c r="D5" s="79" t="s">
        <v>410</v>
      </c>
      <c r="E5" s="80"/>
      <c r="F5" s="80"/>
      <c r="G5" s="81"/>
    </row>
    <row r="6" spans="2:7" ht="58.5" customHeight="1" x14ac:dyDescent="0.25">
      <c r="B6" s="152"/>
      <c r="C6" s="9" t="s">
        <v>7</v>
      </c>
      <c r="D6" s="79" t="s">
        <v>411</v>
      </c>
      <c r="E6" s="80"/>
      <c r="F6" s="80"/>
      <c r="G6" s="81"/>
    </row>
    <row r="7" spans="2:7" ht="45" customHeight="1" x14ac:dyDescent="0.25">
      <c r="B7" s="152"/>
      <c r="C7" s="9" t="s">
        <v>22</v>
      </c>
      <c r="D7" s="101" t="s">
        <v>82</v>
      </c>
      <c r="E7" s="102"/>
      <c r="F7" s="102"/>
      <c r="G7" s="103"/>
    </row>
    <row r="8" spans="2:7" ht="39.75" customHeight="1" x14ac:dyDescent="0.25">
      <c r="B8" s="152"/>
      <c r="C8" s="9" t="s">
        <v>21</v>
      </c>
      <c r="D8" s="101" t="s">
        <v>384</v>
      </c>
      <c r="E8" s="102"/>
      <c r="F8" s="102"/>
      <c r="G8" s="103"/>
    </row>
    <row r="9" spans="2:7" ht="45" customHeight="1" x14ac:dyDescent="0.25">
      <c r="B9" s="152"/>
      <c r="C9" s="9" t="s">
        <v>23</v>
      </c>
      <c r="D9" s="102" t="s">
        <v>88</v>
      </c>
      <c r="E9" s="118"/>
      <c r="F9" s="118"/>
      <c r="G9" s="119"/>
    </row>
    <row r="10" spans="2:7" ht="48.75" customHeight="1" thickBot="1" x14ac:dyDescent="0.3">
      <c r="B10" s="152"/>
      <c r="C10" s="9" t="s">
        <v>24</v>
      </c>
      <c r="D10" s="140" t="s">
        <v>90</v>
      </c>
      <c r="E10" s="141"/>
      <c r="F10" s="141"/>
      <c r="G10" s="142"/>
    </row>
    <row r="11" spans="2:7" ht="37.5" customHeight="1" x14ac:dyDescent="0.25">
      <c r="B11" s="151" t="s">
        <v>2</v>
      </c>
      <c r="C11" s="84" t="s">
        <v>42</v>
      </c>
      <c r="D11" s="131" t="s">
        <v>419</v>
      </c>
      <c r="E11" s="132"/>
      <c r="F11" s="132"/>
      <c r="G11" s="133"/>
    </row>
    <row r="12" spans="2:7" ht="36.75" customHeight="1" x14ac:dyDescent="0.25">
      <c r="B12" s="152"/>
      <c r="C12" s="85"/>
      <c r="D12" s="134"/>
      <c r="E12" s="135"/>
      <c r="F12" s="135"/>
      <c r="G12" s="136"/>
    </row>
    <row r="13" spans="2:7" ht="19.5" customHeight="1" x14ac:dyDescent="0.25">
      <c r="B13" s="152"/>
      <c r="C13" s="137" t="s">
        <v>8</v>
      </c>
      <c r="D13" s="12" t="s">
        <v>9</v>
      </c>
      <c r="E13" s="12" t="s">
        <v>12</v>
      </c>
      <c r="F13" s="13" t="s">
        <v>13</v>
      </c>
      <c r="G13" s="13" t="s">
        <v>25</v>
      </c>
    </row>
    <row r="14" spans="2:7" ht="46.5" customHeight="1" x14ac:dyDescent="0.25">
      <c r="B14" s="152"/>
      <c r="C14" s="138"/>
      <c r="D14" s="6" t="s">
        <v>11</v>
      </c>
      <c r="E14" s="7" t="s">
        <v>309</v>
      </c>
      <c r="F14" s="7" t="s">
        <v>84</v>
      </c>
      <c r="G14" s="8" t="s">
        <v>369</v>
      </c>
    </row>
    <row r="15" spans="2:7" ht="51.75" customHeight="1" x14ac:dyDescent="0.25">
      <c r="B15" s="152"/>
      <c r="C15" s="139"/>
      <c r="D15" s="6" t="s">
        <v>10</v>
      </c>
      <c r="E15" s="7" t="s">
        <v>310</v>
      </c>
      <c r="F15" s="7" t="s">
        <v>84</v>
      </c>
      <c r="G15" s="8" t="s">
        <v>363</v>
      </c>
    </row>
    <row r="16" spans="2:7" ht="40.5" customHeight="1" x14ac:dyDescent="0.25">
      <c r="B16" s="152"/>
      <c r="C16" s="14" t="s">
        <v>3</v>
      </c>
      <c r="D16" s="79" t="s">
        <v>43</v>
      </c>
      <c r="E16" s="79"/>
      <c r="F16" s="80"/>
      <c r="G16" s="81"/>
    </row>
    <row r="17" spans="2:13" ht="42" customHeight="1" x14ac:dyDescent="0.25">
      <c r="B17" s="152"/>
      <c r="C17" s="5" t="s">
        <v>4</v>
      </c>
      <c r="D17" s="79" t="s">
        <v>44</v>
      </c>
      <c r="E17" s="80"/>
      <c r="F17" s="80"/>
      <c r="G17" s="81"/>
    </row>
    <row r="18" spans="2:13" ht="37.9" customHeight="1" x14ac:dyDescent="0.25">
      <c r="B18" s="152"/>
      <c r="C18" s="5" t="s">
        <v>34</v>
      </c>
      <c r="D18" s="80" t="s">
        <v>434</v>
      </c>
      <c r="E18" s="126"/>
      <c r="F18" s="126"/>
      <c r="G18" s="127"/>
    </row>
    <row r="19" spans="2:13" ht="41.25" customHeight="1" x14ac:dyDescent="0.25">
      <c r="B19" s="152"/>
      <c r="C19" s="9" t="s">
        <v>35</v>
      </c>
      <c r="D19" s="79" t="s">
        <v>94</v>
      </c>
      <c r="E19" s="80"/>
      <c r="F19" s="80"/>
      <c r="G19" s="81"/>
    </row>
    <row r="20" spans="2:13" ht="45" x14ac:dyDescent="0.25">
      <c r="B20" s="152"/>
      <c r="C20" s="9" t="s">
        <v>37</v>
      </c>
      <c r="D20" s="80" t="s">
        <v>45</v>
      </c>
      <c r="E20" s="126"/>
      <c r="F20" s="126"/>
      <c r="G20" s="127"/>
    </row>
    <row r="21" spans="2:13" ht="43.9" customHeight="1" x14ac:dyDescent="0.25">
      <c r="B21" s="152"/>
      <c r="C21" s="9" t="s">
        <v>38</v>
      </c>
      <c r="D21" s="104"/>
      <c r="E21" s="105"/>
      <c r="F21" s="105"/>
      <c r="G21" s="106"/>
    </row>
    <row r="22" spans="2:13" ht="76.5" customHeight="1" thickBot="1" x14ac:dyDescent="0.3">
      <c r="B22" s="156"/>
      <c r="C22" s="15" t="s">
        <v>36</v>
      </c>
      <c r="D22" s="128" t="s">
        <v>412</v>
      </c>
      <c r="E22" s="129"/>
      <c r="F22" s="104"/>
      <c r="G22" s="130"/>
    </row>
    <row r="23" spans="2:13" ht="33" customHeight="1" x14ac:dyDescent="0.25">
      <c r="B23" s="153" t="s">
        <v>41</v>
      </c>
      <c r="C23" s="16" t="s">
        <v>32</v>
      </c>
      <c r="D23" s="17" t="s">
        <v>56</v>
      </c>
      <c r="E23" s="109" t="s">
        <v>47</v>
      </c>
      <c r="F23" s="110"/>
      <c r="G23" s="111"/>
    </row>
    <row r="24" spans="2:13" ht="58.9" customHeight="1" x14ac:dyDescent="0.25">
      <c r="B24" s="154"/>
      <c r="C24" s="9" t="s">
        <v>27</v>
      </c>
      <c r="D24" s="18" t="s">
        <v>237</v>
      </c>
      <c r="E24" s="112" t="s">
        <v>238</v>
      </c>
      <c r="F24" s="113"/>
      <c r="G24" s="114"/>
    </row>
    <row r="25" spans="2:13" ht="63.6" customHeight="1" x14ac:dyDescent="0.25">
      <c r="B25" s="154"/>
      <c r="C25" s="82" t="s">
        <v>14</v>
      </c>
      <c r="D25" s="19" t="s">
        <v>217</v>
      </c>
      <c r="E25" s="115" t="s">
        <v>218</v>
      </c>
      <c r="F25" s="116"/>
      <c r="G25" s="117"/>
    </row>
    <row r="26" spans="2:13" ht="61.9" customHeight="1" thickBot="1" x14ac:dyDescent="0.3">
      <c r="B26" s="155"/>
      <c r="C26" s="83"/>
      <c r="D26" s="20" t="s">
        <v>239</v>
      </c>
      <c r="E26" s="123" t="s">
        <v>240</v>
      </c>
      <c r="F26" s="124"/>
      <c r="G26" s="125"/>
    </row>
    <row r="27" spans="2:13" ht="27.6" customHeight="1" x14ac:dyDescent="0.25">
      <c r="B27" s="151" t="s">
        <v>33</v>
      </c>
      <c r="C27" s="84" t="s">
        <v>26</v>
      </c>
      <c r="D27" s="21" t="s">
        <v>18</v>
      </c>
      <c r="E27" s="21" t="s">
        <v>16</v>
      </c>
      <c r="F27" s="22" t="s">
        <v>17</v>
      </c>
      <c r="G27" s="23" t="s">
        <v>40</v>
      </c>
    </row>
    <row r="28" spans="2:13" ht="48.6" customHeight="1" x14ac:dyDescent="0.25">
      <c r="B28" s="152"/>
      <c r="C28" s="85"/>
      <c r="D28" s="6">
        <v>2023</v>
      </c>
      <c r="E28" s="6">
        <v>40</v>
      </c>
      <c r="F28" s="6">
        <v>80</v>
      </c>
      <c r="G28" s="36">
        <f>E28/F28</f>
        <v>0.5</v>
      </c>
      <c r="H28" s="37"/>
    </row>
    <row r="29" spans="2:13" ht="54.6" customHeight="1" thickBot="1" x14ac:dyDescent="0.3">
      <c r="B29" s="152"/>
      <c r="C29" s="5" t="s">
        <v>39</v>
      </c>
      <c r="D29" s="10">
        <v>2027</v>
      </c>
      <c r="E29" s="6">
        <v>80</v>
      </c>
      <c r="F29" s="6">
        <v>80</v>
      </c>
      <c r="G29" s="65">
        <f>E29/F29</f>
        <v>1</v>
      </c>
      <c r="H29" s="37"/>
      <c r="I29" s="37"/>
      <c r="J29" s="37"/>
      <c r="K29" s="37"/>
      <c r="L29" s="37"/>
      <c r="M29" s="37"/>
    </row>
    <row r="30" spans="2:13" x14ac:dyDescent="0.25">
      <c r="B30" s="151" t="s">
        <v>19</v>
      </c>
      <c r="C30" s="38" t="s">
        <v>18</v>
      </c>
      <c r="D30" s="25" t="s">
        <v>16</v>
      </c>
      <c r="E30" s="25" t="s">
        <v>17</v>
      </c>
      <c r="F30" s="88" t="s">
        <v>15</v>
      </c>
      <c r="G30" s="89"/>
    </row>
    <row r="31" spans="2:13" ht="47.25" hidden="1" customHeight="1" x14ac:dyDescent="0.25">
      <c r="B31" s="152"/>
      <c r="C31" s="39">
        <v>2020</v>
      </c>
      <c r="D31" s="26"/>
      <c r="E31" s="26"/>
      <c r="F31" s="107"/>
      <c r="G31" s="108"/>
    </row>
    <row r="32" spans="2:13" ht="49.5" hidden="1" customHeight="1" x14ac:dyDescent="0.25">
      <c r="B32" s="152"/>
      <c r="C32" s="39">
        <v>2021</v>
      </c>
      <c r="D32" s="26"/>
      <c r="E32" s="26"/>
      <c r="F32" s="107"/>
      <c r="G32" s="108"/>
    </row>
    <row r="33" spans="2:10" ht="50.25" hidden="1" customHeight="1" x14ac:dyDescent="0.25">
      <c r="B33" s="152"/>
      <c r="C33" s="39">
        <v>2022</v>
      </c>
      <c r="D33" s="26"/>
      <c r="E33" s="26"/>
      <c r="F33" s="107"/>
      <c r="G33" s="108"/>
    </row>
    <row r="34" spans="2:10" ht="41.25" hidden="1" customHeight="1" x14ac:dyDescent="0.25">
      <c r="B34" s="152"/>
      <c r="C34" s="39">
        <v>2023</v>
      </c>
      <c r="D34" s="27"/>
      <c r="E34" s="26"/>
      <c r="F34" s="107"/>
      <c r="G34" s="108"/>
    </row>
    <row r="35" spans="2:10" x14ac:dyDescent="0.25">
      <c r="B35" s="152"/>
      <c r="C35" s="39">
        <v>2024</v>
      </c>
      <c r="D35" s="28">
        <v>0</v>
      </c>
      <c r="E35" s="11">
        <v>0</v>
      </c>
      <c r="F35" s="187" t="s">
        <v>298</v>
      </c>
      <c r="G35" s="188"/>
      <c r="H35" s="37"/>
    </row>
    <row r="36" spans="2:10" x14ac:dyDescent="0.25">
      <c r="B36" s="152"/>
      <c r="C36" s="39">
        <v>2025</v>
      </c>
      <c r="D36" s="28">
        <v>80</v>
      </c>
      <c r="E36" s="11">
        <v>80</v>
      </c>
      <c r="F36" s="160">
        <f>D36/E36</f>
        <v>1</v>
      </c>
      <c r="G36" s="161"/>
      <c r="H36" s="37"/>
      <c r="J36" s="40"/>
    </row>
    <row r="37" spans="2:10" x14ac:dyDescent="0.25">
      <c r="B37" s="152"/>
      <c r="C37" s="39">
        <v>2026</v>
      </c>
      <c r="D37" s="28">
        <v>80</v>
      </c>
      <c r="E37" s="11">
        <v>80</v>
      </c>
      <c r="F37" s="160">
        <f t="shared" ref="F37:F38" si="0">D37/E37</f>
        <v>1</v>
      </c>
      <c r="G37" s="161"/>
      <c r="H37" s="37"/>
    </row>
    <row r="38" spans="2:10" ht="15.75" thickBot="1" x14ac:dyDescent="0.3">
      <c r="B38" s="152"/>
      <c r="C38" s="39">
        <v>2027</v>
      </c>
      <c r="D38" s="28">
        <v>80</v>
      </c>
      <c r="E38" s="11">
        <v>80</v>
      </c>
      <c r="F38" s="160">
        <f t="shared" si="0"/>
        <v>1</v>
      </c>
      <c r="G38" s="161"/>
      <c r="H38" s="37"/>
    </row>
    <row r="39" spans="2:10" ht="15" hidden="1" customHeight="1" x14ac:dyDescent="0.25">
      <c r="B39" s="152"/>
      <c r="C39" s="39">
        <v>2028</v>
      </c>
      <c r="D39" s="29">
        <v>2461598.6649886002</v>
      </c>
      <c r="E39" s="30">
        <v>6640874</v>
      </c>
      <c r="F39" s="80">
        <f t="shared" ref="F39:F41" si="1">D39/E39*100</f>
        <v>37.067390000000003</v>
      </c>
      <c r="G39" s="127"/>
    </row>
    <row r="40" spans="2:10" ht="15" hidden="1" customHeight="1" x14ac:dyDescent="0.25">
      <c r="B40" s="152"/>
      <c r="C40" s="39">
        <v>2029</v>
      </c>
      <c r="D40" s="29"/>
      <c r="E40" s="30"/>
      <c r="F40" s="80" t="e">
        <f t="shared" si="1"/>
        <v>#DIV/0!</v>
      </c>
      <c r="G40" s="127"/>
    </row>
    <row r="41" spans="2:10" ht="15.75" hidden="1" customHeight="1" thickBot="1" x14ac:dyDescent="0.3">
      <c r="B41" s="152"/>
      <c r="C41" s="39">
        <v>2030</v>
      </c>
      <c r="D41" s="29"/>
      <c r="E41" s="30"/>
      <c r="F41" s="80" t="e">
        <f t="shared" si="1"/>
        <v>#DIV/0!</v>
      </c>
      <c r="G41" s="127"/>
    </row>
    <row r="42" spans="2:10" ht="43.15" customHeight="1" x14ac:dyDescent="0.25">
      <c r="B42" s="162" t="s">
        <v>20</v>
      </c>
      <c r="C42" s="31" t="s">
        <v>28</v>
      </c>
      <c r="D42" s="92" t="s">
        <v>135</v>
      </c>
      <c r="E42" s="92"/>
      <c r="F42" s="93"/>
      <c r="G42" s="94"/>
    </row>
    <row r="43" spans="2:10" ht="40.15" customHeight="1" x14ac:dyDescent="0.25">
      <c r="B43" s="163"/>
      <c r="C43" s="32" t="s">
        <v>29</v>
      </c>
      <c r="D43" s="79" t="s">
        <v>136</v>
      </c>
      <c r="E43" s="79"/>
      <c r="F43" s="80"/>
      <c r="G43" s="81"/>
    </row>
    <row r="44" spans="2:10" ht="27.6" customHeight="1" x14ac:dyDescent="0.25">
      <c r="B44" s="163"/>
      <c r="C44" s="32" t="s">
        <v>30</v>
      </c>
      <c r="D44" s="79" t="s">
        <v>137</v>
      </c>
      <c r="E44" s="79"/>
      <c r="F44" s="80"/>
      <c r="G44" s="81"/>
    </row>
    <row r="45" spans="2:10" ht="30.6" customHeight="1" thickBot="1" x14ac:dyDescent="0.3">
      <c r="B45" s="164"/>
      <c r="C45" s="41" t="s">
        <v>31</v>
      </c>
      <c r="D45" s="71" t="s">
        <v>165</v>
      </c>
      <c r="E45" s="72"/>
      <c r="F45" s="72"/>
      <c r="G45" s="73"/>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35EA0D7A-0967-4673-9E86-C644F63314D9}"/>
  </hyperlinks>
  <pageMargins left="0.25" right="0.25" top="0.75" bottom="0.75" header="0.3" footer="0.3"/>
  <pageSetup scale="45"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66DEB-4544-4F52-96E9-8B235907A0E1}">
  <dimension ref="B1:W45"/>
  <sheetViews>
    <sheetView showGridLines="0" view="pageBreakPreview" topLeftCell="C1" zoomScale="60" zoomScaleNormal="70" workbookViewId="0">
      <selection activeCell="D18" sqref="D18:G18"/>
    </sheetView>
  </sheetViews>
  <sheetFormatPr baseColWidth="10" defaultColWidth="11.5703125" defaultRowHeight="15" x14ac:dyDescent="0.25"/>
  <cols>
    <col min="1" max="1" width="14.42578125" style="4" customWidth="1"/>
    <col min="2" max="2" width="20.5703125" style="4" customWidth="1"/>
    <col min="3" max="3" width="23.28515625" style="4" customWidth="1"/>
    <col min="4" max="4" width="20.85546875" style="4" customWidth="1"/>
    <col min="5" max="5" width="63.5703125" style="4" customWidth="1"/>
    <col min="6" max="6" width="39.5703125" style="4" customWidth="1"/>
    <col min="7" max="7" width="17.42578125" style="4" customWidth="1"/>
    <col min="8" max="8" width="11.42578125" style="4" customWidth="1"/>
    <col min="9" max="16384" width="11.5703125" style="4"/>
  </cols>
  <sheetData>
    <row r="1" spans="2:23" ht="8.25" customHeight="1" thickBot="1" x14ac:dyDescent="0.3"/>
    <row r="2" spans="2:23" ht="30.75" customHeight="1" x14ac:dyDescent="0.25">
      <c r="B2" s="143"/>
      <c r="C2" s="145" t="s">
        <v>0</v>
      </c>
      <c r="D2" s="146"/>
      <c r="E2" s="146"/>
      <c r="F2" s="146"/>
      <c r="G2" s="147"/>
    </row>
    <row r="3" spans="2:23" ht="31.5" customHeight="1" thickBot="1" x14ac:dyDescent="0.3">
      <c r="B3" s="144"/>
      <c r="C3" s="148"/>
      <c r="D3" s="149"/>
      <c r="E3" s="149"/>
      <c r="F3" s="149"/>
      <c r="G3" s="150"/>
    </row>
    <row r="4" spans="2:23" ht="37.5" customHeight="1" x14ac:dyDescent="0.25">
      <c r="B4" s="151" t="s">
        <v>1</v>
      </c>
      <c r="C4" s="5" t="s">
        <v>5</v>
      </c>
      <c r="D4" s="79" t="s">
        <v>57</v>
      </c>
      <c r="E4" s="80"/>
      <c r="F4" s="80"/>
      <c r="G4" s="81"/>
    </row>
    <row r="5" spans="2:23" ht="50.25" customHeight="1" x14ac:dyDescent="0.25">
      <c r="B5" s="152"/>
      <c r="C5" s="9" t="s">
        <v>6</v>
      </c>
      <c r="D5" s="79" t="s">
        <v>346</v>
      </c>
      <c r="E5" s="80"/>
      <c r="F5" s="80"/>
      <c r="G5" s="81"/>
      <c r="I5" s="53"/>
      <c r="J5" s="53"/>
      <c r="K5" s="53"/>
      <c r="L5" s="53"/>
      <c r="M5" s="53"/>
      <c r="N5" s="53"/>
      <c r="O5" s="53"/>
      <c r="P5" s="53"/>
      <c r="Q5" s="53"/>
      <c r="R5" s="53"/>
      <c r="S5" s="53"/>
      <c r="T5" s="53"/>
      <c r="U5" s="53"/>
      <c r="V5" s="53"/>
      <c r="W5" s="53"/>
    </row>
    <row r="6" spans="2:23" ht="58.5" customHeight="1" x14ac:dyDescent="0.25">
      <c r="B6" s="152"/>
      <c r="C6" s="9" t="s">
        <v>7</v>
      </c>
      <c r="D6" s="79" t="s">
        <v>326</v>
      </c>
      <c r="E6" s="80"/>
      <c r="F6" s="80"/>
      <c r="G6" s="81"/>
      <c r="I6" s="53"/>
      <c r="J6" s="53"/>
      <c r="K6" s="53"/>
      <c r="L6" s="53"/>
      <c r="M6" s="53"/>
      <c r="N6" s="53"/>
      <c r="O6" s="53"/>
      <c r="P6" s="53"/>
      <c r="Q6" s="53"/>
      <c r="R6" s="53"/>
      <c r="S6" s="53"/>
      <c r="T6" s="53"/>
      <c r="U6" s="53"/>
      <c r="V6" s="53"/>
      <c r="W6" s="53"/>
    </row>
    <row r="7" spans="2:23" ht="45" customHeight="1" x14ac:dyDescent="0.25">
      <c r="B7" s="152"/>
      <c r="C7" s="9" t="s">
        <v>22</v>
      </c>
      <c r="D7" s="101" t="s">
        <v>82</v>
      </c>
      <c r="E7" s="102"/>
      <c r="F7" s="102"/>
      <c r="G7" s="103"/>
      <c r="I7" s="53"/>
      <c r="J7" s="53"/>
      <c r="K7" s="53"/>
      <c r="L7" s="53"/>
      <c r="M7" s="53"/>
      <c r="N7" s="53"/>
      <c r="O7" s="53"/>
      <c r="P7" s="53"/>
      <c r="Q7" s="53"/>
      <c r="R7" s="53"/>
      <c r="S7" s="53"/>
      <c r="T7" s="53"/>
      <c r="U7" s="53"/>
      <c r="V7" s="53"/>
      <c r="W7" s="53"/>
    </row>
    <row r="8" spans="2:23" ht="39.75" customHeight="1" x14ac:dyDescent="0.25">
      <c r="B8" s="152"/>
      <c r="C8" s="9" t="s">
        <v>21</v>
      </c>
      <c r="D8" s="101" t="s">
        <v>279</v>
      </c>
      <c r="E8" s="102"/>
      <c r="F8" s="102"/>
      <c r="G8" s="103"/>
      <c r="I8" s="53"/>
      <c r="J8" s="53"/>
      <c r="K8" s="53"/>
      <c r="L8" s="53"/>
      <c r="M8" s="53"/>
      <c r="N8" s="53"/>
      <c r="O8" s="53"/>
      <c r="P8" s="53"/>
      <c r="Q8" s="53"/>
      <c r="R8" s="53"/>
      <c r="S8" s="53"/>
      <c r="T8" s="53"/>
      <c r="U8" s="53"/>
      <c r="V8" s="53"/>
      <c r="W8" s="53"/>
    </row>
    <row r="9" spans="2:23" ht="45" customHeight="1" x14ac:dyDescent="0.25">
      <c r="B9" s="152"/>
      <c r="C9" s="9" t="s">
        <v>23</v>
      </c>
      <c r="D9" s="102" t="s">
        <v>88</v>
      </c>
      <c r="E9" s="118"/>
      <c r="F9" s="118"/>
      <c r="G9" s="119"/>
      <c r="I9" s="53"/>
      <c r="J9" s="53"/>
      <c r="K9" s="53"/>
      <c r="L9" s="53"/>
      <c r="M9" s="53"/>
      <c r="N9" s="53"/>
      <c r="O9" s="53"/>
      <c r="P9" s="53"/>
      <c r="Q9" s="53"/>
      <c r="R9" s="53"/>
      <c r="S9" s="53"/>
      <c r="T9" s="53"/>
      <c r="U9" s="53"/>
      <c r="V9" s="53"/>
      <c r="W9" s="53"/>
    </row>
    <row r="10" spans="2:23" ht="48.75" customHeight="1" thickBot="1" x14ac:dyDescent="0.3">
      <c r="B10" s="152"/>
      <c r="C10" s="9" t="s">
        <v>24</v>
      </c>
      <c r="D10" s="140" t="s">
        <v>91</v>
      </c>
      <c r="E10" s="141"/>
      <c r="F10" s="141"/>
      <c r="G10" s="142"/>
      <c r="I10" s="53"/>
      <c r="J10" s="53"/>
      <c r="K10" s="53"/>
      <c r="L10" s="53"/>
      <c r="M10" s="53"/>
      <c r="N10" s="53"/>
      <c r="O10" s="53"/>
      <c r="P10" s="53"/>
      <c r="Q10" s="53"/>
      <c r="R10" s="53"/>
      <c r="S10" s="53"/>
      <c r="T10" s="53"/>
      <c r="U10" s="53"/>
      <c r="V10" s="53"/>
      <c r="W10" s="53"/>
    </row>
    <row r="11" spans="2:23" ht="37.5" customHeight="1" x14ac:dyDescent="0.25">
      <c r="B11" s="151" t="s">
        <v>2</v>
      </c>
      <c r="C11" s="84" t="s">
        <v>42</v>
      </c>
      <c r="D11" s="131" t="s">
        <v>347</v>
      </c>
      <c r="E11" s="132"/>
      <c r="F11" s="132"/>
      <c r="G11" s="133"/>
      <c r="I11" s="53"/>
      <c r="J11" s="53"/>
      <c r="K11" s="53"/>
      <c r="L11" s="53"/>
      <c r="M11" s="53"/>
      <c r="N11" s="53"/>
      <c r="O11" s="53"/>
      <c r="P11" s="53"/>
      <c r="Q11" s="53"/>
      <c r="R11" s="53"/>
      <c r="S11" s="53"/>
      <c r="T11" s="53"/>
      <c r="U11" s="53"/>
      <c r="V11" s="53"/>
      <c r="W11" s="53"/>
    </row>
    <row r="12" spans="2:23" ht="36.75" customHeight="1" x14ac:dyDescent="0.25">
      <c r="B12" s="152"/>
      <c r="C12" s="85"/>
      <c r="D12" s="134"/>
      <c r="E12" s="135"/>
      <c r="F12" s="135"/>
      <c r="G12" s="136"/>
      <c r="I12" s="53"/>
      <c r="J12" s="53"/>
      <c r="K12" s="53"/>
      <c r="L12" s="53"/>
      <c r="M12" s="53"/>
      <c r="N12" s="53"/>
      <c r="O12" s="53"/>
      <c r="P12" s="53"/>
      <c r="Q12" s="53"/>
      <c r="R12" s="53"/>
      <c r="S12" s="53"/>
      <c r="T12" s="53"/>
      <c r="U12" s="53"/>
      <c r="V12" s="53"/>
      <c r="W12" s="53"/>
    </row>
    <row r="13" spans="2:23" ht="19.5" customHeight="1" x14ac:dyDescent="0.25">
      <c r="B13" s="152"/>
      <c r="C13" s="137" t="s">
        <v>8</v>
      </c>
      <c r="D13" s="12" t="s">
        <v>9</v>
      </c>
      <c r="E13" s="12" t="s">
        <v>12</v>
      </c>
      <c r="F13" s="13" t="s">
        <v>13</v>
      </c>
      <c r="G13" s="13" t="s">
        <v>25</v>
      </c>
      <c r="I13" s="53"/>
      <c r="J13" s="53"/>
      <c r="K13" s="53"/>
      <c r="L13" s="53"/>
      <c r="M13" s="53"/>
      <c r="N13" s="53"/>
      <c r="O13" s="53"/>
      <c r="P13" s="53"/>
      <c r="Q13" s="53"/>
      <c r="R13" s="53"/>
      <c r="S13" s="53"/>
      <c r="T13" s="53"/>
      <c r="U13" s="53"/>
      <c r="V13" s="53"/>
      <c r="W13" s="53"/>
    </row>
    <row r="14" spans="2:23" ht="39" customHeight="1" x14ac:dyDescent="0.25">
      <c r="B14" s="152"/>
      <c r="C14" s="138"/>
      <c r="D14" s="6" t="s">
        <v>11</v>
      </c>
      <c r="E14" s="7" t="s">
        <v>327</v>
      </c>
      <c r="F14" s="7" t="s">
        <v>93</v>
      </c>
      <c r="G14" s="8" t="s">
        <v>363</v>
      </c>
      <c r="I14" s="53"/>
      <c r="J14" s="53"/>
      <c r="K14" s="53"/>
      <c r="L14" s="53"/>
      <c r="M14" s="53"/>
      <c r="N14" s="53"/>
      <c r="O14" s="53"/>
      <c r="P14" s="53"/>
      <c r="Q14" s="53"/>
      <c r="R14" s="53"/>
      <c r="S14" s="53"/>
      <c r="T14" s="53"/>
      <c r="U14" s="53"/>
      <c r="V14" s="53"/>
      <c r="W14" s="53"/>
    </row>
    <row r="15" spans="2:23" ht="39.75" customHeight="1" x14ac:dyDescent="0.25">
      <c r="B15" s="152"/>
      <c r="C15" s="139"/>
      <c r="D15" s="6" t="s">
        <v>10</v>
      </c>
      <c r="E15" s="7" t="s">
        <v>328</v>
      </c>
      <c r="F15" s="7" t="s">
        <v>93</v>
      </c>
      <c r="G15" s="8" t="s">
        <v>363</v>
      </c>
      <c r="I15" s="53"/>
      <c r="J15" s="53"/>
      <c r="K15" s="53"/>
      <c r="L15" s="53"/>
      <c r="M15" s="53"/>
      <c r="N15" s="53"/>
      <c r="O15" s="53"/>
      <c r="P15" s="53"/>
      <c r="Q15" s="53"/>
      <c r="R15" s="53"/>
      <c r="S15" s="53"/>
      <c r="T15" s="53"/>
      <c r="U15" s="53"/>
      <c r="V15" s="53"/>
      <c r="W15" s="53"/>
    </row>
    <row r="16" spans="2:23" ht="40.5" customHeight="1" x14ac:dyDescent="0.25">
      <c r="B16" s="152"/>
      <c r="C16" s="14" t="s">
        <v>3</v>
      </c>
      <c r="D16" s="79" t="s">
        <v>43</v>
      </c>
      <c r="E16" s="79"/>
      <c r="F16" s="80"/>
      <c r="G16" s="81"/>
    </row>
    <row r="17" spans="2:13" ht="42" customHeight="1" x14ac:dyDescent="0.25">
      <c r="B17" s="152"/>
      <c r="C17" s="5" t="s">
        <v>4</v>
      </c>
      <c r="D17" s="79" t="s">
        <v>44</v>
      </c>
      <c r="E17" s="80"/>
      <c r="F17" s="80"/>
      <c r="G17" s="81"/>
    </row>
    <row r="18" spans="2:13" ht="37.9" customHeight="1" x14ac:dyDescent="0.25">
      <c r="B18" s="152"/>
      <c r="C18" s="5" t="s">
        <v>34</v>
      </c>
      <c r="D18" s="157" t="s">
        <v>433</v>
      </c>
      <c r="E18" s="158"/>
      <c r="F18" s="158"/>
      <c r="G18" s="159"/>
    </row>
    <row r="19" spans="2:13" ht="41.25" customHeight="1" x14ac:dyDescent="0.25">
      <c r="B19" s="152"/>
      <c r="C19" s="9" t="s">
        <v>35</v>
      </c>
      <c r="D19" s="79" t="s">
        <v>94</v>
      </c>
      <c r="E19" s="80"/>
      <c r="F19" s="80"/>
      <c r="G19" s="81"/>
    </row>
    <row r="20" spans="2:13" ht="45" x14ac:dyDescent="0.25">
      <c r="B20" s="152"/>
      <c r="C20" s="9" t="s">
        <v>37</v>
      </c>
      <c r="D20" s="80" t="s">
        <v>45</v>
      </c>
      <c r="E20" s="126"/>
      <c r="F20" s="126"/>
      <c r="G20" s="127"/>
    </row>
    <row r="21" spans="2:13" ht="43.9" customHeight="1" x14ac:dyDescent="0.25">
      <c r="B21" s="152"/>
      <c r="C21" s="9" t="s">
        <v>38</v>
      </c>
      <c r="D21" s="104"/>
      <c r="E21" s="105"/>
      <c r="F21" s="105"/>
      <c r="G21" s="106"/>
    </row>
    <row r="22" spans="2:13" ht="40.15" customHeight="1" thickBot="1" x14ac:dyDescent="0.3">
      <c r="B22" s="156"/>
      <c r="C22" s="15" t="s">
        <v>36</v>
      </c>
      <c r="D22" s="128" t="s">
        <v>268</v>
      </c>
      <c r="E22" s="129"/>
      <c r="F22" s="104"/>
      <c r="G22" s="130"/>
    </row>
    <row r="23" spans="2:13" ht="33" customHeight="1" x14ac:dyDescent="0.25">
      <c r="B23" s="153" t="s">
        <v>41</v>
      </c>
      <c r="C23" s="16" t="s">
        <v>32</v>
      </c>
      <c r="D23" s="17" t="s">
        <v>56</v>
      </c>
      <c r="E23" s="109" t="s">
        <v>47</v>
      </c>
      <c r="F23" s="110"/>
      <c r="G23" s="111"/>
    </row>
    <row r="24" spans="2:13" ht="58.9" customHeight="1" x14ac:dyDescent="0.25">
      <c r="B24" s="154"/>
      <c r="C24" s="9" t="s">
        <v>27</v>
      </c>
      <c r="D24" s="18" t="s">
        <v>153</v>
      </c>
      <c r="E24" s="112" t="s">
        <v>154</v>
      </c>
      <c r="F24" s="113"/>
      <c r="G24" s="114"/>
    </row>
    <row r="25" spans="2:13" ht="63.6" customHeight="1" x14ac:dyDescent="0.25">
      <c r="B25" s="154"/>
      <c r="C25" s="82" t="s">
        <v>14</v>
      </c>
      <c r="D25" s="19" t="s">
        <v>50</v>
      </c>
      <c r="E25" s="115" t="s">
        <v>155</v>
      </c>
      <c r="F25" s="116"/>
      <c r="G25" s="117"/>
    </row>
    <row r="26" spans="2:13" ht="61.9" customHeight="1" thickBot="1" x14ac:dyDescent="0.3">
      <c r="B26" s="155"/>
      <c r="C26" s="83"/>
      <c r="D26" s="20" t="s">
        <v>158</v>
      </c>
      <c r="E26" s="123" t="s">
        <v>159</v>
      </c>
      <c r="F26" s="124"/>
      <c r="G26" s="125"/>
    </row>
    <row r="27" spans="2:13" ht="27.6" customHeight="1" x14ac:dyDescent="0.25">
      <c r="B27" s="151" t="s">
        <v>33</v>
      </c>
      <c r="C27" s="84" t="s">
        <v>26</v>
      </c>
      <c r="D27" s="21" t="s">
        <v>18</v>
      </c>
      <c r="E27" s="21" t="s">
        <v>16</v>
      </c>
      <c r="F27" s="22" t="s">
        <v>17</v>
      </c>
      <c r="G27" s="23" t="s">
        <v>40</v>
      </c>
    </row>
    <row r="28" spans="2:13" ht="39" customHeight="1" x14ac:dyDescent="0.25">
      <c r="B28" s="152"/>
      <c r="C28" s="85"/>
      <c r="D28" s="6">
        <v>2023</v>
      </c>
      <c r="E28" s="6">
        <v>0</v>
      </c>
      <c r="F28" s="6">
        <v>6</v>
      </c>
      <c r="G28" s="36">
        <v>0</v>
      </c>
      <c r="H28" s="37"/>
    </row>
    <row r="29" spans="2:13" ht="39" customHeight="1" thickBot="1" x14ac:dyDescent="0.3">
      <c r="B29" s="152"/>
      <c r="C29" s="5" t="s">
        <v>39</v>
      </c>
      <c r="D29" s="10">
        <v>2027</v>
      </c>
      <c r="E29" s="6">
        <v>6</v>
      </c>
      <c r="F29" s="6">
        <v>6</v>
      </c>
      <c r="G29" s="24">
        <f>F29/E29</f>
        <v>1</v>
      </c>
      <c r="H29" s="37"/>
      <c r="I29" s="37"/>
      <c r="J29" s="37"/>
      <c r="K29" s="37"/>
      <c r="L29" s="37"/>
      <c r="M29" s="37"/>
    </row>
    <row r="30" spans="2:13" x14ac:dyDescent="0.25">
      <c r="B30" s="151" t="s">
        <v>19</v>
      </c>
      <c r="C30" s="38" t="s">
        <v>18</v>
      </c>
      <c r="D30" s="25" t="s">
        <v>16</v>
      </c>
      <c r="E30" s="25" t="s">
        <v>17</v>
      </c>
      <c r="F30" s="88" t="s">
        <v>15</v>
      </c>
      <c r="G30" s="89"/>
    </row>
    <row r="31" spans="2:13" ht="47.25" hidden="1" customHeight="1" x14ac:dyDescent="0.25">
      <c r="B31" s="152"/>
      <c r="C31" s="39">
        <v>2020</v>
      </c>
      <c r="D31" s="26"/>
      <c r="E31" s="26"/>
      <c r="F31" s="107"/>
      <c r="G31" s="108"/>
    </row>
    <row r="32" spans="2:13" ht="49.5" hidden="1" customHeight="1" x14ac:dyDescent="0.25">
      <c r="B32" s="152"/>
      <c r="C32" s="39">
        <v>2021</v>
      </c>
      <c r="D32" s="26"/>
      <c r="E32" s="26"/>
      <c r="F32" s="107"/>
      <c r="G32" s="108"/>
    </row>
    <row r="33" spans="2:10" ht="50.25" hidden="1" customHeight="1" x14ac:dyDescent="0.25">
      <c r="B33" s="152"/>
      <c r="C33" s="39">
        <v>2022</v>
      </c>
      <c r="D33" s="26"/>
      <c r="E33" s="26"/>
      <c r="F33" s="107"/>
      <c r="G33" s="108"/>
    </row>
    <row r="34" spans="2:10" ht="41.25" hidden="1" customHeight="1" x14ac:dyDescent="0.25">
      <c r="B34" s="152"/>
      <c r="C34" s="39">
        <v>2023</v>
      </c>
      <c r="D34" s="27"/>
      <c r="E34" s="26"/>
      <c r="F34" s="107"/>
      <c r="G34" s="108"/>
    </row>
    <row r="35" spans="2:10" x14ac:dyDescent="0.25">
      <c r="B35" s="152"/>
      <c r="C35" s="39">
        <v>2024</v>
      </c>
      <c r="D35" s="28">
        <v>0</v>
      </c>
      <c r="E35" s="11">
        <v>6</v>
      </c>
      <c r="F35" s="160">
        <v>0</v>
      </c>
      <c r="G35" s="161"/>
      <c r="H35" s="37"/>
    </row>
    <row r="36" spans="2:10" x14ac:dyDescent="0.25">
      <c r="B36" s="152"/>
      <c r="C36" s="39">
        <v>2025</v>
      </c>
      <c r="D36" s="28">
        <v>4</v>
      </c>
      <c r="E36" s="11">
        <v>6</v>
      </c>
      <c r="F36" s="160">
        <f>D36/E36</f>
        <v>0.66666666666666663</v>
      </c>
      <c r="G36" s="161"/>
      <c r="H36" s="37"/>
      <c r="J36" s="40"/>
    </row>
    <row r="37" spans="2:10" x14ac:dyDescent="0.25">
      <c r="B37" s="152"/>
      <c r="C37" s="39">
        <v>2026</v>
      </c>
      <c r="D37" s="28">
        <v>5</v>
      </c>
      <c r="E37" s="11">
        <v>6</v>
      </c>
      <c r="F37" s="160">
        <f t="shared" ref="F37:F38" si="0">D37/E37</f>
        <v>0.83333333333333337</v>
      </c>
      <c r="G37" s="161"/>
      <c r="H37" s="37"/>
    </row>
    <row r="38" spans="2:10" ht="15.75" thickBot="1" x14ac:dyDescent="0.3">
      <c r="B38" s="152"/>
      <c r="C38" s="39">
        <v>2027</v>
      </c>
      <c r="D38" s="28">
        <v>6</v>
      </c>
      <c r="E38" s="11">
        <v>6</v>
      </c>
      <c r="F38" s="160">
        <f t="shared" si="0"/>
        <v>1</v>
      </c>
      <c r="G38" s="161"/>
      <c r="H38" s="37"/>
    </row>
    <row r="39" spans="2:10" ht="15" hidden="1" customHeight="1" x14ac:dyDescent="0.25">
      <c r="B39" s="152"/>
      <c r="C39" s="39">
        <v>2028</v>
      </c>
      <c r="D39" s="29">
        <v>2461598.6649886002</v>
      </c>
      <c r="E39" s="30">
        <v>6640874</v>
      </c>
      <c r="F39" s="80">
        <f t="shared" ref="F39:F41" si="1">D39/E39*100</f>
        <v>37.067390000000003</v>
      </c>
      <c r="G39" s="127"/>
    </row>
    <row r="40" spans="2:10" ht="15" hidden="1" customHeight="1" x14ac:dyDescent="0.25">
      <c r="B40" s="152"/>
      <c r="C40" s="39">
        <v>2029</v>
      </c>
      <c r="D40" s="29"/>
      <c r="E40" s="30"/>
      <c r="F40" s="80" t="e">
        <f t="shared" si="1"/>
        <v>#DIV/0!</v>
      </c>
      <c r="G40" s="127"/>
    </row>
    <row r="41" spans="2:10" ht="15.75" hidden="1" customHeight="1" thickBot="1" x14ac:dyDescent="0.3">
      <c r="B41" s="152"/>
      <c r="C41" s="39">
        <v>2030</v>
      </c>
      <c r="D41" s="29"/>
      <c r="E41" s="30"/>
      <c r="F41" s="80" t="e">
        <f t="shared" si="1"/>
        <v>#DIV/0!</v>
      </c>
      <c r="G41" s="127"/>
    </row>
    <row r="42" spans="2:10" ht="43.15" customHeight="1" x14ac:dyDescent="0.25">
      <c r="B42" s="162" t="s">
        <v>20</v>
      </c>
      <c r="C42" s="31" t="s">
        <v>28</v>
      </c>
      <c r="D42" s="92" t="s">
        <v>52</v>
      </c>
      <c r="E42" s="92"/>
      <c r="F42" s="93"/>
      <c r="G42" s="94"/>
    </row>
    <row r="43" spans="2:10" ht="40.15" customHeight="1" x14ac:dyDescent="0.25">
      <c r="B43" s="163"/>
      <c r="C43" s="32" t="s">
        <v>29</v>
      </c>
      <c r="D43" s="79" t="s">
        <v>53</v>
      </c>
      <c r="E43" s="79"/>
      <c r="F43" s="80"/>
      <c r="G43" s="81"/>
    </row>
    <row r="44" spans="2:10" ht="27.6" customHeight="1" x14ac:dyDescent="0.25">
      <c r="B44" s="163"/>
      <c r="C44" s="32" t="s">
        <v>30</v>
      </c>
      <c r="D44" s="79" t="s">
        <v>54</v>
      </c>
      <c r="E44" s="79"/>
      <c r="F44" s="80"/>
      <c r="G44" s="81"/>
    </row>
    <row r="45" spans="2:10" ht="30.6" customHeight="1" thickBot="1" x14ac:dyDescent="0.3">
      <c r="B45" s="164"/>
      <c r="C45" s="41" t="s">
        <v>31</v>
      </c>
      <c r="D45" s="71" t="s">
        <v>55</v>
      </c>
      <c r="E45" s="72"/>
      <c r="F45" s="72"/>
      <c r="G45" s="73"/>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03138E61-4405-4EE1-86CD-CEA8968149FE}"/>
  </hyperlinks>
  <pageMargins left="0.25" right="0.25" top="0.75" bottom="0.75" header="0.3" footer="0.3"/>
  <pageSetup scale="47" orientation="portrait" r:id="rId2"/>
  <drawing r:id="rId3"/>
  <legacy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7846-CE03-46B3-A3AB-8BDDD248C4A5}">
  <dimension ref="A1:M45"/>
  <sheetViews>
    <sheetView showGridLines="0" view="pageBreakPreview" topLeftCell="B3" zoomScale="60" zoomScaleNormal="70" workbookViewId="0">
      <selection activeCell="H37" sqref="H37"/>
    </sheetView>
  </sheetViews>
  <sheetFormatPr baseColWidth="10" defaultColWidth="11.5703125" defaultRowHeight="15" x14ac:dyDescent="0.25"/>
  <cols>
    <col min="1" max="1" width="16.85546875" style="1" customWidth="1"/>
    <col min="2" max="2" width="20.5703125" style="1" customWidth="1"/>
    <col min="3" max="3" width="23.28515625" style="1" customWidth="1"/>
    <col min="4" max="4" width="20.85546875" style="1" customWidth="1"/>
    <col min="5" max="5" width="63.5703125" style="1" customWidth="1"/>
    <col min="6" max="6" width="37.5703125" style="1" customWidth="1"/>
    <col min="7" max="7" width="16.570312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75</v>
      </c>
      <c r="E4" s="80"/>
      <c r="F4" s="80"/>
      <c r="G4" s="81"/>
      <c r="H4" s="4"/>
      <c r="I4" s="4"/>
      <c r="J4" s="4"/>
      <c r="K4" s="4"/>
      <c r="L4" s="4"/>
      <c r="M4" s="4"/>
    </row>
    <row r="5" spans="1:13" ht="50.25" customHeight="1" x14ac:dyDescent="0.25">
      <c r="A5" s="2"/>
      <c r="B5" s="152"/>
      <c r="C5" s="9" t="s">
        <v>6</v>
      </c>
      <c r="D5" s="79" t="s">
        <v>413</v>
      </c>
      <c r="E5" s="80"/>
      <c r="F5" s="80"/>
      <c r="G5" s="81"/>
      <c r="H5" s="4"/>
      <c r="I5" s="4"/>
      <c r="J5" s="4"/>
      <c r="K5" s="4"/>
      <c r="L5" s="4"/>
      <c r="M5" s="4"/>
    </row>
    <row r="6" spans="1:13" ht="58.5" customHeight="1" x14ac:dyDescent="0.25">
      <c r="A6" s="2"/>
      <c r="B6" s="152"/>
      <c r="C6" s="9" t="s">
        <v>7</v>
      </c>
      <c r="D6" s="79" t="s">
        <v>414</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279</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90</v>
      </c>
      <c r="E10" s="141"/>
      <c r="F10" s="141"/>
      <c r="G10" s="142"/>
      <c r="H10" s="4"/>
      <c r="I10" s="4"/>
      <c r="J10" s="4"/>
      <c r="K10" s="4"/>
      <c r="L10" s="4"/>
      <c r="M10" s="4"/>
    </row>
    <row r="11" spans="1:13" ht="37.5" customHeight="1" x14ac:dyDescent="0.25">
      <c r="A11" s="2"/>
      <c r="B11" s="151" t="s">
        <v>2</v>
      </c>
      <c r="C11" s="84" t="s">
        <v>42</v>
      </c>
      <c r="D11" s="131" t="s">
        <v>444</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311</v>
      </c>
      <c r="F14" s="7" t="s">
        <v>85</v>
      </c>
      <c r="G14" s="8" t="s">
        <v>395</v>
      </c>
      <c r="H14" s="4"/>
      <c r="I14" s="4"/>
      <c r="J14" s="4"/>
      <c r="K14" s="4"/>
      <c r="L14" s="4"/>
      <c r="M14" s="4"/>
    </row>
    <row r="15" spans="1:13" ht="51.75" customHeight="1" x14ac:dyDescent="0.25">
      <c r="A15" s="2"/>
      <c r="B15" s="152"/>
      <c r="C15" s="139"/>
      <c r="D15" s="6" t="s">
        <v>10</v>
      </c>
      <c r="E15" s="7" t="s">
        <v>312</v>
      </c>
      <c r="F15" s="7" t="s">
        <v>85</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434</v>
      </c>
      <c r="E18" s="126"/>
      <c r="F18" s="126"/>
      <c r="G18" s="127"/>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82.5" customHeight="1" thickBot="1" x14ac:dyDescent="0.3">
      <c r="A22" s="2"/>
      <c r="B22" s="156"/>
      <c r="C22" s="15" t="s">
        <v>36</v>
      </c>
      <c r="D22" s="128" t="s">
        <v>415</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241</v>
      </c>
      <c r="E24" s="112" t="s">
        <v>242</v>
      </c>
      <c r="F24" s="113"/>
      <c r="G24" s="114"/>
      <c r="H24" s="4"/>
      <c r="I24" s="4"/>
      <c r="J24" s="4"/>
      <c r="K24" s="4"/>
      <c r="L24" s="4"/>
      <c r="M24" s="4"/>
    </row>
    <row r="25" spans="1:13" ht="63.6" customHeight="1" x14ac:dyDescent="0.25">
      <c r="A25" s="2"/>
      <c r="B25" s="154"/>
      <c r="C25" s="82" t="s">
        <v>14</v>
      </c>
      <c r="D25" s="19" t="s">
        <v>245</v>
      </c>
      <c r="E25" s="115" t="s">
        <v>246</v>
      </c>
      <c r="F25" s="116"/>
      <c r="G25" s="117"/>
      <c r="H25" s="4"/>
      <c r="I25" s="4"/>
      <c r="J25" s="4"/>
      <c r="K25" s="4"/>
      <c r="L25" s="4"/>
      <c r="M25" s="4"/>
    </row>
    <row r="26" spans="1:13" ht="61.9" customHeight="1" thickBot="1" x14ac:dyDescent="0.3">
      <c r="A26" s="2"/>
      <c r="B26" s="155"/>
      <c r="C26" s="83"/>
      <c r="D26" s="20" t="s">
        <v>244</v>
      </c>
      <c r="E26" s="123" t="s">
        <v>243</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2.75" customHeight="1" x14ac:dyDescent="0.25">
      <c r="A28" s="2"/>
      <c r="B28" s="152"/>
      <c r="C28" s="85"/>
      <c r="D28" s="6">
        <v>2023</v>
      </c>
      <c r="E28" s="6">
        <v>20</v>
      </c>
      <c r="F28" s="6">
        <v>30</v>
      </c>
      <c r="G28" s="8">
        <v>20</v>
      </c>
      <c r="H28" s="37"/>
      <c r="I28" s="4"/>
      <c r="J28" s="4"/>
      <c r="K28" s="4"/>
      <c r="L28" s="4"/>
      <c r="M28" s="4"/>
    </row>
    <row r="29" spans="1:13" ht="49.5" customHeight="1" thickBot="1" x14ac:dyDescent="0.3">
      <c r="B29" s="152"/>
      <c r="C29" s="5" t="s">
        <v>39</v>
      </c>
      <c r="D29" s="10">
        <v>2027</v>
      </c>
      <c r="E29" s="6">
        <v>30</v>
      </c>
      <c r="F29" s="6">
        <v>30</v>
      </c>
      <c r="G29" s="8">
        <v>30</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0</v>
      </c>
      <c r="E35" s="11">
        <v>0</v>
      </c>
      <c r="F35" s="187" t="s">
        <v>298</v>
      </c>
      <c r="G35" s="188"/>
      <c r="H35" s="37"/>
      <c r="I35" s="4"/>
      <c r="J35" s="4"/>
      <c r="K35" s="4"/>
      <c r="L35" s="4"/>
      <c r="M35" s="4"/>
    </row>
    <row r="36" spans="1:13" x14ac:dyDescent="0.25">
      <c r="B36" s="152"/>
      <c r="C36" s="39">
        <v>2025</v>
      </c>
      <c r="D36" s="28">
        <v>30</v>
      </c>
      <c r="E36" s="11">
        <v>30</v>
      </c>
      <c r="F36" s="160">
        <f>D36/E36</f>
        <v>1</v>
      </c>
      <c r="G36" s="161"/>
      <c r="H36" s="37"/>
      <c r="I36" s="4"/>
      <c r="J36" s="40"/>
      <c r="K36" s="4"/>
      <c r="L36" s="4"/>
      <c r="M36" s="4"/>
    </row>
    <row r="37" spans="1:13" x14ac:dyDescent="0.25">
      <c r="B37" s="152"/>
      <c r="C37" s="39">
        <v>2026</v>
      </c>
      <c r="D37" s="28">
        <v>30</v>
      </c>
      <c r="E37" s="11">
        <v>30</v>
      </c>
      <c r="F37" s="160">
        <f t="shared" ref="F37:F41" si="0">D37/E37</f>
        <v>1</v>
      </c>
      <c r="G37" s="161"/>
      <c r="H37" s="37"/>
      <c r="I37" s="4"/>
      <c r="J37" s="4"/>
      <c r="K37" s="4"/>
      <c r="L37" s="4"/>
      <c r="M37" s="4"/>
    </row>
    <row r="38" spans="1:13" ht="15.75" thickBot="1" x14ac:dyDescent="0.3">
      <c r="B38" s="152"/>
      <c r="C38" s="39">
        <v>2027</v>
      </c>
      <c r="D38" s="28">
        <v>30</v>
      </c>
      <c r="E38" s="11">
        <v>30</v>
      </c>
      <c r="F38" s="160">
        <f t="shared" si="0"/>
        <v>1</v>
      </c>
      <c r="G38" s="161"/>
      <c r="H38" s="37"/>
      <c r="I38" s="4"/>
      <c r="J38" s="4"/>
      <c r="K38" s="4"/>
      <c r="L38" s="4"/>
      <c r="M38" s="4"/>
    </row>
    <row r="39" spans="1:13" ht="15" hidden="1" customHeight="1" x14ac:dyDescent="0.25">
      <c r="B39" s="152"/>
      <c r="C39" s="39">
        <v>2028</v>
      </c>
      <c r="D39" s="29">
        <v>2461598.6649886002</v>
      </c>
      <c r="E39" s="30">
        <v>6640874</v>
      </c>
      <c r="F39" s="160">
        <f t="shared" si="0"/>
        <v>0.3706739</v>
      </c>
      <c r="G39" s="161"/>
      <c r="H39" s="4"/>
      <c r="I39" s="4"/>
      <c r="J39" s="4"/>
      <c r="K39" s="4"/>
      <c r="L39" s="4"/>
      <c r="M39" s="4"/>
    </row>
    <row r="40" spans="1:13" ht="15" hidden="1" customHeight="1" x14ac:dyDescent="0.25">
      <c r="B40" s="152"/>
      <c r="C40" s="39">
        <v>2029</v>
      </c>
      <c r="D40" s="29"/>
      <c r="E40" s="30"/>
      <c r="F40" s="160" t="e">
        <f t="shared" si="0"/>
        <v>#DIV/0!</v>
      </c>
      <c r="G40" s="161"/>
      <c r="H40" s="4"/>
      <c r="I40" s="4"/>
      <c r="J40" s="4"/>
      <c r="K40" s="4"/>
      <c r="L40" s="4"/>
      <c r="M40" s="4"/>
    </row>
    <row r="41" spans="1:13" ht="15.75" hidden="1" customHeight="1" thickBot="1" x14ac:dyDescent="0.3">
      <c r="B41" s="152"/>
      <c r="C41" s="39">
        <v>2030</v>
      </c>
      <c r="D41" s="29"/>
      <c r="E41" s="30"/>
      <c r="F41" s="160" t="e">
        <f t="shared" si="0"/>
        <v>#DIV/0!</v>
      </c>
      <c r="G41" s="161"/>
      <c r="H41" s="4"/>
      <c r="I41" s="4"/>
      <c r="J41" s="4"/>
      <c r="K41" s="4"/>
      <c r="L41" s="4"/>
      <c r="M41" s="4"/>
    </row>
    <row r="42" spans="1:13" ht="43.15" customHeight="1" x14ac:dyDescent="0.25">
      <c r="A42" s="2"/>
      <c r="B42" s="162" t="s">
        <v>20</v>
      </c>
      <c r="C42" s="31" t="s">
        <v>28</v>
      </c>
      <c r="D42" s="92" t="s">
        <v>135</v>
      </c>
      <c r="E42" s="92"/>
      <c r="F42" s="93"/>
      <c r="G42" s="94"/>
      <c r="H42" s="4"/>
      <c r="I42" s="4"/>
      <c r="J42" s="4"/>
      <c r="K42" s="4"/>
      <c r="L42" s="4"/>
      <c r="M42" s="4"/>
    </row>
    <row r="43" spans="1:13" ht="40.15" customHeight="1" x14ac:dyDescent="0.25">
      <c r="A43" s="2"/>
      <c r="B43" s="163"/>
      <c r="C43" s="32" t="s">
        <v>29</v>
      </c>
      <c r="D43" s="79" t="s">
        <v>136</v>
      </c>
      <c r="E43" s="79"/>
      <c r="F43" s="80"/>
      <c r="G43" s="81"/>
      <c r="H43" s="4"/>
      <c r="I43" s="4"/>
      <c r="J43" s="4"/>
      <c r="K43" s="4"/>
      <c r="L43" s="4"/>
      <c r="M43" s="4"/>
    </row>
    <row r="44" spans="1:13" ht="27.6" customHeight="1" x14ac:dyDescent="0.25">
      <c r="A44" s="2"/>
      <c r="B44" s="163"/>
      <c r="C44" s="32" t="s">
        <v>30</v>
      </c>
      <c r="D44" s="79" t="s">
        <v>137</v>
      </c>
      <c r="E44" s="79"/>
      <c r="F44" s="80"/>
      <c r="G44" s="81"/>
      <c r="H44" s="4"/>
      <c r="I44" s="4"/>
      <c r="J44" s="4"/>
      <c r="K44" s="4"/>
      <c r="L44" s="4"/>
      <c r="M44" s="4"/>
    </row>
    <row r="45" spans="1:13" ht="30.6" customHeight="1" thickBot="1" x14ac:dyDescent="0.3">
      <c r="B45" s="164"/>
      <c r="C45" s="41" t="s">
        <v>31</v>
      </c>
      <c r="D45" s="71" t="s">
        <v>165</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C4BE4923-5FA0-4DE3-9ADA-854329D2DC75}"/>
  </hyperlinks>
  <pageMargins left="0.25" right="0.25" top="0.75" bottom="0.75" header="0.3" footer="0.3"/>
  <pageSetup scale="47" orientation="portrait" r:id="rId2"/>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4BE6C-944C-41CA-9A29-5B9B50CE1409}">
  <dimension ref="B1:M45"/>
  <sheetViews>
    <sheetView showGridLines="0" view="pageBreakPreview" zoomScale="60" zoomScaleNormal="85" workbookViewId="0">
      <selection activeCell="D18" sqref="D18:G18"/>
    </sheetView>
  </sheetViews>
  <sheetFormatPr baseColWidth="10" defaultColWidth="11.5703125" defaultRowHeight="15" x14ac:dyDescent="0.25"/>
  <cols>
    <col min="1" max="1" width="24.5703125" style="4" customWidth="1"/>
    <col min="2" max="2" width="20.5703125" style="4" customWidth="1"/>
    <col min="3" max="3" width="23.28515625" style="4" customWidth="1"/>
    <col min="4" max="4" width="20.85546875" style="4" customWidth="1"/>
    <col min="5" max="5" width="61.7109375" style="4" customWidth="1"/>
    <col min="6" max="6" width="37.5703125" style="4" customWidth="1"/>
    <col min="7" max="7" width="17.5703125" style="4" customWidth="1"/>
    <col min="8" max="8" width="11.42578125" style="4" customWidth="1"/>
    <col min="9" max="16384" width="11.5703125" style="4"/>
  </cols>
  <sheetData>
    <row r="1" spans="2:7" ht="8.25" customHeight="1" thickBot="1" x14ac:dyDescent="0.3"/>
    <row r="2" spans="2:7" ht="30.75" customHeight="1" x14ac:dyDescent="0.25">
      <c r="B2" s="143"/>
      <c r="C2" s="145" t="s">
        <v>0</v>
      </c>
      <c r="D2" s="146"/>
      <c r="E2" s="146"/>
      <c r="F2" s="146"/>
      <c r="G2" s="147"/>
    </row>
    <row r="3" spans="2:7" ht="31.5" customHeight="1" thickBot="1" x14ac:dyDescent="0.3">
      <c r="B3" s="144"/>
      <c r="C3" s="148"/>
      <c r="D3" s="149"/>
      <c r="E3" s="149"/>
      <c r="F3" s="149"/>
      <c r="G3" s="150"/>
    </row>
    <row r="4" spans="2:7" ht="37.5" customHeight="1" x14ac:dyDescent="0.25">
      <c r="B4" s="151" t="s">
        <v>1</v>
      </c>
      <c r="C4" s="5" t="s">
        <v>5</v>
      </c>
      <c r="D4" s="79" t="s">
        <v>76</v>
      </c>
      <c r="E4" s="80"/>
      <c r="F4" s="80"/>
      <c r="G4" s="81"/>
    </row>
    <row r="5" spans="2:7" ht="50.25" customHeight="1" x14ac:dyDescent="0.25">
      <c r="B5" s="152"/>
      <c r="C5" s="9" t="s">
        <v>6</v>
      </c>
      <c r="D5" s="79" t="s">
        <v>416</v>
      </c>
      <c r="E5" s="80"/>
      <c r="F5" s="80"/>
      <c r="G5" s="81"/>
    </row>
    <row r="6" spans="2:7" ht="58.5" customHeight="1" x14ac:dyDescent="0.25">
      <c r="B6" s="152"/>
      <c r="C6" s="9" t="s">
        <v>7</v>
      </c>
      <c r="D6" s="79" t="s">
        <v>417</v>
      </c>
      <c r="E6" s="80"/>
      <c r="F6" s="80"/>
      <c r="G6" s="81"/>
    </row>
    <row r="7" spans="2:7" ht="45" customHeight="1" x14ac:dyDescent="0.25">
      <c r="B7" s="152"/>
      <c r="C7" s="9" t="s">
        <v>22</v>
      </c>
      <c r="D7" s="101" t="s">
        <v>82</v>
      </c>
      <c r="E7" s="102"/>
      <c r="F7" s="102"/>
      <c r="G7" s="103"/>
    </row>
    <row r="8" spans="2:7" ht="39.75" customHeight="1" x14ac:dyDescent="0.25">
      <c r="B8" s="152"/>
      <c r="C8" s="9" t="s">
        <v>21</v>
      </c>
      <c r="D8" s="101" t="s">
        <v>384</v>
      </c>
      <c r="E8" s="102"/>
      <c r="F8" s="102"/>
      <c r="G8" s="103"/>
    </row>
    <row r="9" spans="2:7" ht="45" customHeight="1" x14ac:dyDescent="0.25">
      <c r="B9" s="152"/>
      <c r="C9" s="9" t="s">
        <v>23</v>
      </c>
      <c r="D9" s="102" t="s">
        <v>88</v>
      </c>
      <c r="E9" s="118"/>
      <c r="F9" s="118"/>
      <c r="G9" s="119"/>
    </row>
    <row r="10" spans="2:7" ht="48.75" customHeight="1" thickBot="1" x14ac:dyDescent="0.3">
      <c r="B10" s="152"/>
      <c r="C10" s="9" t="s">
        <v>24</v>
      </c>
      <c r="D10" s="140" t="s">
        <v>418</v>
      </c>
      <c r="E10" s="141"/>
      <c r="F10" s="141"/>
      <c r="G10" s="142"/>
    </row>
    <row r="11" spans="2:7" ht="37.5" customHeight="1" x14ac:dyDescent="0.25">
      <c r="B11" s="151" t="s">
        <v>2</v>
      </c>
      <c r="C11" s="84" t="s">
        <v>42</v>
      </c>
      <c r="D11" s="131" t="s">
        <v>445</v>
      </c>
      <c r="E11" s="132"/>
      <c r="F11" s="132"/>
      <c r="G11" s="133"/>
    </row>
    <row r="12" spans="2:7" ht="36.75" customHeight="1" x14ac:dyDescent="0.25">
      <c r="B12" s="152"/>
      <c r="C12" s="85"/>
      <c r="D12" s="134"/>
      <c r="E12" s="135"/>
      <c r="F12" s="135"/>
      <c r="G12" s="136"/>
    </row>
    <row r="13" spans="2:7" ht="19.5" customHeight="1" x14ac:dyDescent="0.25">
      <c r="B13" s="152"/>
      <c r="C13" s="137" t="s">
        <v>8</v>
      </c>
      <c r="D13" s="12" t="s">
        <v>9</v>
      </c>
      <c r="E13" s="12" t="s">
        <v>12</v>
      </c>
      <c r="F13" s="13" t="s">
        <v>13</v>
      </c>
      <c r="G13" s="13" t="s">
        <v>25</v>
      </c>
    </row>
    <row r="14" spans="2:7" ht="46.5" customHeight="1" x14ac:dyDescent="0.25">
      <c r="B14" s="152"/>
      <c r="C14" s="138"/>
      <c r="D14" s="6" t="s">
        <v>11</v>
      </c>
      <c r="E14" s="7" t="s">
        <v>313</v>
      </c>
      <c r="F14" s="7" t="s">
        <v>86</v>
      </c>
      <c r="G14" s="8" t="s">
        <v>363</v>
      </c>
    </row>
    <row r="15" spans="2:7" ht="51.75" customHeight="1" x14ac:dyDescent="0.25">
      <c r="B15" s="152"/>
      <c r="C15" s="139"/>
      <c r="D15" s="6" t="s">
        <v>10</v>
      </c>
      <c r="E15" s="7" t="s">
        <v>314</v>
      </c>
      <c r="F15" s="7" t="s">
        <v>86</v>
      </c>
      <c r="G15" s="8" t="s">
        <v>363</v>
      </c>
    </row>
    <row r="16" spans="2:7" ht="40.5" customHeight="1" x14ac:dyDescent="0.25">
      <c r="B16" s="152"/>
      <c r="C16" s="14" t="s">
        <v>3</v>
      </c>
      <c r="D16" s="79" t="s">
        <v>43</v>
      </c>
      <c r="E16" s="79"/>
      <c r="F16" s="80"/>
      <c r="G16" s="81"/>
    </row>
    <row r="17" spans="2:13" ht="42" customHeight="1" x14ac:dyDescent="0.25">
      <c r="B17" s="152"/>
      <c r="C17" s="5" t="s">
        <v>4</v>
      </c>
      <c r="D17" s="79" t="s">
        <v>44</v>
      </c>
      <c r="E17" s="80"/>
      <c r="F17" s="80"/>
      <c r="G17" s="81"/>
    </row>
    <row r="18" spans="2:13" ht="37.9" customHeight="1" x14ac:dyDescent="0.25">
      <c r="B18" s="152"/>
      <c r="C18" s="5" t="s">
        <v>34</v>
      </c>
      <c r="D18" s="80" t="s">
        <v>434</v>
      </c>
      <c r="E18" s="126"/>
      <c r="F18" s="126"/>
      <c r="G18" s="127"/>
    </row>
    <row r="19" spans="2:13" ht="41.25" customHeight="1" x14ac:dyDescent="0.25">
      <c r="B19" s="152"/>
      <c r="C19" s="9" t="s">
        <v>35</v>
      </c>
      <c r="D19" s="79" t="s">
        <v>94</v>
      </c>
      <c r="E19" s="80"/>
      <c r="F19" s="80"/>
      <c r="G19" s="81"/>
    </row>
    <row r="20" spans="2:13" ht="45" x14ac:dyDescent="0.25">
      <c r="B20" s="152"/>
      <c r="C20" s="9" t="s">
        <v>37</v>
      </c>
      <c r="D20" s="80" t="s">
        <v>45</v>
      </c>
      <c r="E20" s="126"/>
      <c r="F20" s="126"/>
      <c r="G20" s="127"/>
    </row>
    <row r="21" spans="2:13" ht="43.9" customHeight="1" x14ac:dyDescent="0.25">
      <c r="B21" s="152"/>
      <c r="C21" s="9" t="s">
        <v>38</v>
      </c>
      <c r="D21" s="104"/>
      <c r="E21" s="105"/>
      <c r="F21" s="105"/>
      <c r="G21" s="106"/>
    </row>
    <row r="22" spans="2:13" ht="58.5" customHeight="1" thickBot="1" x14ac:dyDescent="0.3">
      <c r="B22" s="156"/>
      <c r="C22" s="15" t="s">
        <v>36</v>
      </c>
      <c r="D22" s="128" t="s">
        <v>420</v>
      </c>
      <c r="E22" s="129"/>
      <c r="F22" s="104"/>
      <c r="G22" s="130"/>
    </row>
    <row r="23" spans="2:13" ht="33" customHeight="1" x14ac:dyDescent="0.25">
      <c r="B23" s="153" t="s">
        <v>41</v>
      </c>
      <c r="C23" s="16" t="s">
        <v>32</v>
      </c>
      <c r="D23" s="17" t="s">
        <v>56</v>
      </c>
      <c r="E23" s="109" t="s">
        <v>47</v>
      </c>
      <c r="F23" s="110"/>
      <c r="G23" s="111"/>
    </row>
    <row r="24" spans="2:13" ht="58.9" customHeight="1" x14ac:dyDescent="0.25">
      <c r="B24" s="154"/>
      <c r="C24" s="9" t="s">
        <v>27</v>
      </c>
      <c r="D24" s="18" t="s">
        <v>247</v>
      </c>
      <c r="E24" s="112" t="s">
        <v>248</v>
      </c>
      <c r="F24" s="113"/>
      <c r="G24" s="114"/>
    </row>
    <row r="25" spans="2:13" ht="63.6" customHeight="1" x14ac:dyDescent="0.25">
      <c r="B25" s="154"/>
      <c r="C25" s="82" t="s">
        <v>14</v>
      </c>
      <c r="D25" s="19" t="s">
        <v>245</v>
      </c>
      <c r="E25" s="115" t="s">
        <v>246</v>
      </c>
      <c r="F25" s="116"/>
      <c r="G25" s="117"/>
    </row>
    <row r="26" spans="2:13" ht="61.9" customHeight="1" thickBot="1" x14ac:dyDescent="0.3">
      <c r="B26" s="155"/>
      <c r="C26" s="83"/>
      <c r="D26" s="20" t="s">
        <v>250</v>
      </c>
      <c r="E26" s="123" t="s">
        <v>249</v>
      </c>
      <c r="F26" s="124"/>
      <c r="G26" s="125"/>
    </row>
    <row r="27" spans="2:13" ht="27.6" customHeight="1" x14ac:dyDescent="0.25">
      <c r="B27" s="151" t="s">
        <v>33</v>
      </c>
      <c r="C27" s="84" t="s">
        <v>26</v>
      </c>
      <c r="D27" s="21" t="s">
        <v>18</v>
      </c>
      <c r="E27" s="21" t="s">
        <v>16</v>
      </c>
      <c r="F27" s="22" t="s">
        <v>17</v>
      </c>
      <c r="G27" s="23" t="s">
        <v>40</v>
      </c>
    </row>
    <row r="28" spans="2:13" ht="48.6" customHeight="1" x14ac:dyDescent="0.25">
      <c r="B28" s="152"/>
      <c r="C28" s="85"/>
      <c r="D28" s="6">
        <v>2023</v>
      </c>
      <c r="E28" s="6">
        <v>5</v>
      </c>
      <c r="F28" s="6">
        <v>5</v>
      </c>
      <c r="G28" s="36">
        <f>E28/F28</f>
        <v>1</v>
      </c>
      <c r="H28" s="37"/>
    </row>
    <row r="29" spans="2:13" ht="54.6" customHeight="1" thickBot="1" x14ac:dyDescent="0.3">
      <c r="B29" s="152"/>
      <c r="C29" s="5" t="s">
        <v>39</v>
      </c>
      <c r="D29" s="10">
        <v>2027</v>
      </c>
      <c r="E29" s="6">
        <v>5</v>
      </c>
      <c r="F29" s="6">
        <v>5</v>
      </c>
      <c r="G29" s="36">
        <f>E29/F29</f>
        <v>1</v>
      </c>
      <c r="H29" s="37"/>
      <c r="I29" s="37"/>
      <c r="J29" s="37"/>
      <c r="K29" s="37"/>
      <c r="L29" s="37"/>
      <c r="M29" s="37"/>
    </row>
    <row r="30" spans="2:13" x14ac:dyDescent="0.25">
      <c r="B30" s="151" t="s">
        <v>19</v>
      </c>
      <c r="C30" s="38" t="s">
        <v>18</v>
      </c>
      <c r="D30" s="25" t="s">
        <v>16</v>
      </c>
      <c r="E30" s="25" t="s">
        <v>17</v>
      </c>
      <c r="F30" s="88" t="s">
        <v>15</v>
      </c>
      <c r="G30" s="89"/>
    </row>
    <row r="31" spans="2:13" ht="47.25" hidden="1" customHeight="1" x14ac:dyDescent="0.25">
      <c r="B31" s="152"/>
      <c r="C31" s="39">
        <v>2020</v>
      </c>
      <c r="D31" s="26"/>
      <c r="E31" s="26"/>
      <c r="F31" s="107"/>
      <c r="G31" s="108"/>
    </row>
    <row r="32" spans="2:13" ht="49.5" hidden="1" customHeight="1" x14ac:dyDescent="0.25">
      <c r="B32" s="152"/>
      <c r="C32" s="39">
        <v>2021</v>
      </c>
      <c r="D32" s="26"/>
      <c r="E32" s="26"/>
      <c r="F32" s="107"/>
      <c r="G32" s="108"/>
    </row>
    <row r="33" spans="2:10" ht="50.25" hidden="1" customHeight="1" x14ac:dyDescent="0.25">
      <c r="B33" s="152"/>
      <c r="C33" s="39">
        <v>2022</v>
      </c>
      <c r="D33" s="26"/>
      <c r="E33" s="26"/>
      <c r="F33" s="107"/>
      <c r="G33" s="108"/>
    </row>
    <row r="34" spans="2:10" ht="41.25" hidden="1" customHeight="1" x14ac:dyDescent="0.25">
      <c r="B34" s="152"/>
      <c r="C34" s="39">
        <v>2023</v>
      </c>
      <c r="D34" s="27"/>
      <c r="E34" s="26"/>
      <c r="F34" s="107"/>
      <c r="G34" s="108"/>
    </row>
    <row r="35" spans="2:10" x14ac:dyDescent="0.25">
      <c r="B35" s="152"/>
      <c r="C35" s="39">
        <v>2024</v>
      </c>
      <c r="D35" s="28">
        <v>5</v>
      </c>
      <c r="E35" s="11">
        <v>5</v>
      </c>
      <c r="F35" s="160">
        <f>D35/E35</f>
        <v>1</v>
      </c>
      <c r="G35" s="161"/>
      <c r="H35" s="37"/>
    </row>
    <row r="36" spans="2:10" x14ac:dyDescent="0.25">
      <c r="B36" s="152"/>
      <c r="C36" s="39">
        <v>2025</v>
      </c>
      <c r="D36" s="28">
        <v>5</v>
      </c>
      <c r="E36" s="11">
        <v>5</v>
      </c>
      <c r="F36" s="160">
        <f t="shared" ref="F36:F38" si="0">D36/E36</f>
        <v>1</v>
      </c>
      <c r="G36" s="161"/>
      <c r="H36" s="37"/>
      <c r="J36" s="40"/>
    </row>
    <row r="37" spans="2:10" x14ac:dyDescent="0.25">
      <c r="B37" s="152"/>
      <c r="C37" s="39">
        <v>2026</v>
      </c>
      <c r="D37" s="28">
        <v>5</v>
      </c>
      <c r="E37" s="11">
        <v>5</v>
      </c>
      <c r="F37" s="160">
        <f t="shared" si="0"/>
        <v>1</v>
      </c>
      <c r="G37" s="161"/>
      <c r="H37" s="37"/>
    </row>
    <row r="38" spans="2:10" ht="15.75" thickBot="1" x14ac:dyDescent="0.3">
      <c r="B38" s="152"/>
      <c r="C38" s="39">
        <v>2027</v>
      </c>
      <c r="D38" s="28">
        <v>5</v>
      </c>
      <c r="E38" s="11">
        <v>5</v>
      </c>
      <c r="F38" s="160">
        <f t="shared" si="0"/>
        <v>1</v>
      </c>
      <c r="G38" s="161"/>
      <c r="H38" s="37"/>
    </row>
    <row r="39" spans="2:10" ht="15" hidden="1" customHeight="1" x14ac:dyDescent="0.25">
      <c r="B39" s="152"/>
      <c r="C39" s="39">
        <v>2028</v>
      </c>
      <c r="D39" s="29">
        <v>2461598.6649886002</v>
      </c>
      <c r="E39" s="30">
        <v>6640874</v>
      </c>
      <c r="F39" s="80">
        <f t="shared" ref="F39:F41" si="1">D39/E39*100</f>
        <v>37.067390000000003</v>
      </c>
      <c r="G39" s="127"/>
    </row>
    <row r="40" spans="2:10" ht="15" hidden="1" customHeight="1" x14ac:dyDescent="0.25">
      <c r="B40" s="152"/>
      <c r="C40" s="39">
        <v>2029</v>
      </c>
      <c r="D40" s="29"/>
      <c r="E40" s="30"/>
      <c r="F40" s="80" t="e">
        <f t="shared" si="1"/>
        <v>#DIV/0!</v>
      </c>
      <c r="G40" s="127"/>
    </row>
    <row r="41" spans="2:10" ht="15.75" hidden="1" customHeight="1" thickBot="1" x14ac:dyDescent="0.3">
      <c r="B41" s="152"/>
      <c r="C41" s="39">
        <v>2030</v>
      </c>
      <c r="D41" s="29"/>
      <c r="E41" s="30"/>
      <c r="F41" s="80" t="e">
        <f t="shared" si="1"/>
        <v>#DIV/0!</v>
      </c>
      <c r="G41" s="127"/>
    </row>
    <row r="42" spans="2:10" ht="43.15" customHeight="1" x14ac:dyDescent="0.25">
      <c r="B42" s="162" t="s">
        <v>20</v>
      </c>
      <c r="C42" s="31" t="s">
        <v>28</v>
      </c>
      <c r="D42" s="92" t="s">
        <v>138</v>
      </c>
      <c r="E42" s="92"/>
      <c r="F42" s="93"/>
      <c r="G42" s="94"/>
    </row>
    <row r="43" spans="2:10" ht="40.15" customHeight="1" x14ac:dyDescent="0.25">
      <c r="B43" s="163"/>
      <c r="C43" s="32" t="s">
        <v>29</v>
      </c>
      <c r="D43" s="79" t="s">
        <v>139</v>
      </c>
      <c r="E43" s="79"/>
      <c r="F43" s="80"/>
      <c r="G43" s="81"/>
    </row>
    <row r="44" spans="2:10" ht="27.6" customHeight="1" x14ac:dyDescent="0.25">
      <c r="B44" s="163"/>
      <c r="C44" s="32" t="s">
        <v>30</v>
      </c>
      <c r="D44" s="79">
        <v>4214730357</v>
      </c>
      <c r="E44" s="79"/>
      <c r="F44" s="80"/>
      <c r="G44" s="81"/>
    </row>
    <row r="45" spans="2:10" ht="30.6" customHeight="1" thickBot="1" x14ac:dyDescent="0.3">
      <c r="B45" s="164"/>
      <c r="C45" s="41" t="s">
        <v>31</v>
      </c>
      <c r="D45" s="71" t="s">
        <v>140</v>
      </c>
      <c r="E45" s="72"/>
      <c r="F45" s="72"/>
      <c r="G45" s="73"/>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phoneticPr fontId="13" type="noConversion"/>
  <hyperlinks>
    <hyperlink ref="D45" r:id="rId1" xr:uid="{3AE8849D-CDB2-47C6-B240-8D42DEB3D643}"/>
  </hyperlinks>
  <pageMargins left="0.25" right="0.25" top="0.75" bottom="0.75" header="0.3" footer="0.3"/>
  <pageSetup scale="44"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1BA5-4E93-47E7-915B-E78940857EDB}">
  <dimension ref="A1:M45"/>
  <sheetViews>
    <sheetView showGridLines="0" view="pageBreakPreview" topLeftCell="B1" zoomScale="60" zoomScaleNormal="65" workbookViewId="0">
      <selection activeCell="D18" sqref="D18:G18"/>
    </sheetView>
  </sheetViews>
  <sheetFormatPr baseColWidth="10" defaultColWidth="11.5703125" defaultRowHeight="15" x14ac:dyDescent="0.25"/>
  <cols>
    <col min="1" max="1" width="16.5703125" style="1" customWidth="1"/>
    <col min="2" max="2" width="20.5703125" style="1" customWidth="1"/>
    <col min="3" max="3" width="23.28515625" style="1" customWidth="1"/>
    <col min="4" max="4" width="20.85546875" style="1" customWidth="1"/>
    <col min="5" max="5" width="61.7109375" style="1" customWidth="1"/>
    <col min="6" max="6" width="37.7109375" style="1" customWidth="1"/>
    <col min="7" max="7" width="19.14062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77</v>
      </c>
      <c r="E4" s="80"/>
      <c r="F4" s="80"/>
      <c r="G4" s="81"/>
      <c r="H4" s="4"/>
      <c r="I4" s="4"/>
      <c r="J4" s="4"/>
      <c r="K4" s="4"/>
      <c r="L4" s="4"/>
      <c r="M4" s="4"/>
    </row>
    <row r="5" spans="1:13" ht="50.25" customHeight="1" x14ac:dyDescent="0.25">
      <c r="A5" s="2"/>
      <c r="B5" s="152"/>
      <c r="C5" s="9" t="s">
        <v>6</v>
      </c>
      <c r="D5" s="79" t="s">
        <v>421</v>
      </c>
      <c r="E5" s="80"/>
      <c r="F5" s="80"/>
      <c r="G5" s="81"/>
      <c r="H5" s="4"/>
      <c r="I5" s="4"/>
      <c r="J5" s="4"/>
      <c r="K5" s="4"/>
      <c r="L5" s="4"/>
      <c r="M5" s="4"/>
    </row>
    <row r="6" spans="1:13" ht="58.5" customHeight="1" x14ac:dyDescent="0.25">
      <c r="A6" s="2"/>
      <c r="B6" s="152"/>
      <c r="C6" s="9" t="s">
        <v>7</v>
      </c>
      <c r="D6" s="79" t="s">
        <v>422</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384</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418</v>
      </c>
      <c r="E10" s="141"/>
      <c r="F10" s="141"/>
      <c r="G10" s="142"/>
      <c r="H10" s="4"/>
      <c r="I10" s="4"/>
      <c r="J10" s="4"/>
      <c r="K10" s="4"/>
      <c r="L10" s="4"/>
      <c r="M10" s="4"/>
    </row>
    <row r="11" spans="1:13" ht="37.5" customHeight="1" x14ac:dyDescent="0.25">
      <c r="A11" s="2"/>
      <c r="B11" s="151" t="s">
        <v>2</v>
      </c>
      <c r="C11" s="84" t="s">
        <v>42</v>
      </c>
      <c r="D11" s="131" t="s">
        <v>423</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315</v>
      </c>
      <c r="F14" s="7" t="s">
        <v>85</v>
      </c>
      <c r="G14" s="8" t="s">
        <v>395</v>
      </c>
      <c r="H14" s="4"/>
      <c r="I14" s="4"/>
      <c r="J14" s="4"/>
      <c r="K14" s="4"/>
      <c r="L14" s="4"/>
      <c r="M14" s="4"/>
    </row>
    <row r="15" spans="1:13" ht="51.75" customHeight="1" x14ac:dyDescent="0.25">
      <c r="A15" s="2"/>
      <c r="B15" s="152"/>
      <c r="C15" s="139"/>
      <c r="D15" s="6" t="s">
        <v>10</v>
      </c>
      <c r="E15" s="7" t="s">
        <v>316</v>
      </c>
      <c r="F15" s="7" t="s">
        <v>85</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433</v>
      </c>
      <c r="E18" s="126"/>
      <c r="F18" s="126"/>
      <c r="G18" s="127"/>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40.15" customHeight="1" thickBot="1" x14ac:dyDescent="0.3">
      <c r="A22" s="2"/>
      <c r="B22" s="156"/>
      <c r="C22" s="15" t="s">
        <v>36</v>
      </c>
      <c r="D22" s="128"/>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251</v>
      </c>
      <c r="E24" s="112" t="s">
        <v>252</v>
      </c>
      <c r="F24" s="113"/>
      <c r="G24" s="114"/>
      <c r="H24" s="4"/>
      <c r="I24" s="4"/>
      <c r="J24" s="4"/>
      <c r="K24" s="4"/>
      <c r="L24" s="4"/>
      <c r="M24" s="4"/>
    </row>
    <row r="25" spans="1:13" ht="51" customHeight="1" x14ac:dyDescent="0.25">
      <c r="A25" s="2"/>
      <c r="B25" s="154"/>
      <c r="C25" s="82" t="s">
        <v>14</v>
      </c>
      <c r="D25" s="19" t="s">
        <v>201</v>
      </c>
      <c r="E25" s="115" t="s">
        <v>202</v>
      </c>
      <c r="F25" s="116"/>
      <c r="G25" s="117"/>
      <c r="H25" s="4"/>
      <c r="I25" s="4"/>
      <c r="J25" s="4"/>
      <c r="K25" s="4"/>
      <c r="L25" s="4"/>
      <c r="M25" s="4"/>
    </row>
    <row r="26" spans="1:13" ht="76.150000000000006" customHeight="1" thickBot="1" x14ac:dyDescent="0.3">
      <c r="A26" s="2"/>
      <c r="B26" s="155"/>
      <c r="C26" s="83"/>
      <c r="D26" s="20" t="s">
        <v>254</v>
      </c>
      <c r="E26" s="123" t="s">
        <v>253</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5" customHeight="1" x14ac:dyDescent="0.25">
      <c r="A28" s="2"/>
      <c r="B28" s="152"/>
      <c r="C28" s="85"/>
      <c r="D28" s="6">
        <v>2023</v>
      </c>
      <c r="E28" s="6">
        <v>991</v>
      </c>
      <c r="F28" s="6">
        <v>1000</v>
      </c>
      <c r="G28" s="36">
        <f>E28/F28</f>
        <v>0.99099999999999999</v>
      </c>
      <c r="H28" s="37"/>
      <c r="I28" s="4"/>
      <c r="J28" s="4"/>
      <c r="K28" s="4"/>
      <c r="L28" s="4"/>
      <c r="M28" s="4"/>
    </row>
    <row r="29" spans="1:13" ht="45.75" customHeight="1" thickBot="1" x14ac:dyDescent="0.3">
      <c r="B29" s="152"/>
      <c r="C29" s="5" t="s">
        <v>39</v>
      </c>
      <c r="D29" s="10">
        <v>2027</v>
      </c>
      <c r="E29" s="6">
        <v>1000</v>
      </c>
      <c r="F29" s="6">
        <v>1000</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100</v>
      </c>
      <c r="E35" s="11">
        <v>1000</v>
      </c>
      <c r="F35" s="160">
        <f>D35/E35</f>
        <v>0.1</v>
      </c>
      <c r="G35" s="161"/>
      <c r="H35" s="37"/>
      <c r="I35" s="4"/>
      <c r="J35" s="4"/>
      <c r="K35" s="4"/>
      <c r="L35" s="4"/>
      <c r="M35" s="4"/>
    </row>
    <row r="36" spans="1:13" x14ac:dyDescent="0.25">
      <c r="B36" s="152"/>
      <c r="C36" s="39">
        <v>2025</v>
      </c>
      <c r="D36" s="28">
        <v>300</v>
      </c>
      <c r="E36" s="11">
        <v>1000</v>
      </c>
      <c r="F36" s="160">
        <f t="shared" ref="F36:F38" si="0">D36/E36</f>
        <v>0.3</v>
      </c>
      <c r="G36" s="161"/>
      <c r="H36" s="37"/>
      <c r="I36" s="4"/>
      <c r="J36" s="40"/>
      <c r="K36" s="4"/>
      <c r="L36" s="4"/>
      <c r="M36" s="4"/>
    </row>
    <row r="37" spans="1:13" x14ac:dyDescent="0.25">
      <c r="B37" s="152"/>
      <c r="C37" s="39">
        <v>2026</v>
      </c>
      <c r="D37" s="28">
        <v>300</v>
      </c>
      <c r="E37" s="11">
        <v>1000</v>
      </c>
      <c r="F37" s="160">
        <f t="shared" si="0"/>
        <v>0.3</v>
      </c>
      <c r="G37" s="161"/>
      <c r="H37" s="37"/>
      <c r="I37" s="4"/>
      <c r="J37" s="4"/>
      <c r="K37" s="4"/>
      <c r="L37" s="4"/>
      <c r="M37" s="4"/>
    </row>
    <row r="38" spans="1:13" ht="15.75" thickBot="1" x14ac:dyDescent="0.3">
      <c r="B38" s="152"/>
      <c r="C38" s="39">
        <v>2027</v>
      </c>
      <c r="D38" s="28">
        <v>300</v>
      </c>
      <c r="E38" s="11">
        <v>1000</v>
      </c>
      <c r="F38" s="160">
        <f t="shared" si="0"/>
        <v>0.3</v>
      </c>
      <c r="G38" s="161"/>
      <c r="H38" s="37"/>
      <c r="I38" s="4"/>
      <c r="J38" s="4"/>
      <c r="K38" s="4"/>
      <c r="L38" s="4"/>
      <c r="M38" s="4"/>
    </row>
    <row r="39" spans="1:13" ht="15" hidden="1" customHeight="1" x14ac:dyDescent="0.25">
      <c r="B39" s="152"/>
      <c r="C39" s="39">
        <v>2028</v>
      </c>
      <c r="D39" s="29">
        <v>2461598.6649886002</v>
      </c>
      <c r="E39" s="30">
        <v>6640874</v>
      </c>
      <c r="F39" s="80">
        <f t="shared" ref="F39:F41" si="1">D39/E39*100</f>
        <v>37.067390000000003</v>
      </c>
      <c r="G39" s="127"/>
      <c r="H39" s="4"/>
      <c r="I39" s="4"/>
      <c r="J39" s="4"/>
      <c r="K39" s="4"/>
      <c r="L39" s="4"/>
      <c r="M39" s="4"/>
    </row>
    <row r="40" spans="1:13" ht="15" hidden="1" customHeight="1" x14ac:dyDescent="0.25">
      <c r="B40" s="152"/>
      <c r="C40" s="39">
        <v>2029</v>
      </c>
      <c r="D40" s="29"/>
      <c r="E40" s="30"/>
      <c r="F40" s="80" t="e">
        <f t="shared" si="1"/>
        <v>#DIV/0!</v>
      </c>
      <c r="G40" s="127"/>
      <c r="H40" s="4"/>
      <c r="I40" s="4"/>
      <c r="J40" s="4"/>
      <c r="K40" s="4"/>
      <c r="L40" s="4"/>
      <c r="M40" s="4"/>
    </row>
    <row r="41" spans="1:13" ht="15.75" hidden="1" customHeight="1" thickBot="1" x14ac:dyDescent="0.3">
      <c r="B41" s="152"/>
      <c r="C41" s="39">
        <v>2030</v>
      </c>
      <c r="D41" s="29"/>
      <c r="E41" s="30"/>
      <c r="F41" s="80" t="e">
        <f t="shared" si="1"/>
        <v>#DIV/0!</v>
      </c>
      <c r="G41" s="127"/>
      <c r="H41" s="4"/>
      <c r="I41" s="4"/>
      <c r="J41" s="4"/>
      <c r="K41" s="4"/>
      <c r="L41" s="4"/>
      <c r="M41" s="4"/>
    </row>
    <row r="42" spans="1:13" ht="43.15" customHeight="1" x14ac:dyDescent="0.25">
      <c r="A42" s="2"/>
      <c r="B42" s="162" t="s">
        <v>20</v>
      </c>
      <c r="C42" s="31" t="s">
        <v>28</v>
      </c>
      <c r="D42" s="92" t="s">
        <v>141</v>
      </c>
      <c r="E42" s="92"/>
      <c r="F42" s="93"/>
      <c r="G42" s="94"/>
      <c r="H42" s="4"/>
      <c r="I42" s="4"/>
      <c r="J42" s="4"/>
      <c r="K42" s="4"/>
      <c r="L42" s="4"/>
      <c r="M42" s="4"/>
    </row>
    <row r="43" spans="1:13" ht="40.15" customHeight="1" x14ac:dyDescent="0.25">
      <c r="A43" s="2"/>
      <c r="B43" s="163"/>
      <c r="C43" s="32" t="s">
        <v>29</v>
      </c>
      <c r="D43" s="79" t="s">
        <v>142</v>
      </c>
      <c r="E43" s="79"/>
      <c r="F43" s="80"/>
      <c r="G43" s="81"/>
      <c r="H43" s="4"/>
      <c r="I43" s="4"/>
      <c r="J43" s="4"/>
      <c r="K43" s="4"/>
      <c r="L43" s="4"/>
      <c r="M43" s="4"/>
    </row>
    <row r="44" spans="1:13" ht="27.6" customHeight="1" x14ac:dyDescent="0.25">
      <c r="A44" s="2"/>
      <c r="B44" s="163"/>
      <c r="C44" s="32" t="s">
        <v>30</v>
      </c>
      <c r="D44" s="79" t="s">
        <v>143</v>
      </c>
      <c r="E44" s="79"/>
      <c r="F44" s="80"/>
      <c r="G44" s="81"/>
      <c r="H44" s="4"/>
      <c r="I44" s="4"/>
      <c r="J44" s="4"/>
      <c r="K44" s="4"/>
      <c r="L44" s="4"/>
      <c r="M44" s="4"/>
    </row>
    <row r="45" spans="1:13" ht="30.6" customHeight="1" thickBot="1" x14ac:dyDescent="0.3">
      <c r="B45" s="164"/>
      <c r="C45" s="41" t="s">
        <v>31</v>
      </c>
      <c r="D45" s="71" t="s">
        <v>144</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96777173-DA5F-425D-8BFC-2E72CEFFFE7B}"/>
  </hyperlinks>
  <pageMargins left="0.25" right="0.25" top="0.75" bottom="0.75" header="0.3" footer="0.3"/>
  <pageSetup scale="47" orientation="portrait" r:id="rId2"/>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A064-0849-4383-A36D-EA94F71D2B1A}">
  <dimension ref="A1:M45"/>
  <sheetViews>
    <sheetView showGridLines="0" view="pageBreakPreview" zoomScale="55" zoomScaleNormal="55" zoomScaleSheetLayoutView="55" workbookViewId="0">
      <selection activeCell="J15" sqref="J15"/>
    </sheetView>
  </sheetViews>
  <sheetFormatPr baseColWidth="10" defaultColWidth="11.5703125" defaultRowHeight="15" x14ac:dyDescent="0.25"/>
  <cols>
    <col min="1" max="1" width="17.42578125" style="1" customWidth="1"/>
    <col min="2" max="2" width="20.5703125" style="1" customWidth="1"/>
    <col min="3" max="3" width="23.28515625" style="1" customWidth="1"/>
    <col min="4" max="4" width="20.85546875" style="1" customWidth="1"/>
    <col min="5" max="5" width="63.5703125" style="1" customWidth="1"/>
    <col min="6" max="6" width="36.7109375" style="1" customWidth="1"/>
    <col min="7" max="7" width="18.710937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78</v>
      </c>
      <c r="E4" s="80"/>
      <c r="F4" s="80"/>
      <c r="G4" s="81"/>
      <c r="H4" s="4"/>
      <c r="I4" s="4"/>
      <c r="J4" s="4"/>
      <c r="K4" s="4"/>
      <c r="L4" s="4"/>
      <c r="M4" s="4"/>
    </row>
    <row r="5" spans="1:13" ht="50.25" customHeight="1" x14ac:dyDescent="0.25">
      <c r="A5" s="2"/>
      <c r="B5" s="152"/>
      <c r="C5" s="9" t="s">
        <v>6</v>
      </c>
      <c r="D5" s="79" t="s">
        <v>424</v>
      </c>
      <c r="E5" s="80"/>
      <c r="F5" s="80"/>
      <c r="G5" s="81"/>
      <c r="H5" s="4"/>
      <c r="I5" s="4"/>
      <c r="J5" s="4"/>
      <c r="K5" s="4"/>
      <c r="L5" s="4"/>
      <c r="M5" s="4"/>
    </row>
    <row r="6" spans="1:13" ht="58.5" customHeight="1" x14ac:dyDescent="0.25">
      <c r="A6" s="2"/>
      <c r="B6" s="152"/>
      <c r="C6" s="9" t="s">
        <v>7</v>
      </c>
      <c r="D6" s="79" t="s">
        <v>425</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384</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90</v>
      </c>
      <c r="E10" s="141"/>
      <c r="F10" s="141"/>
      <c r="G10" s="142"/>
      <c r="H10" s="4"/>
      <c r="I10" s="4"/>
      <c r="J10" s="4"/>
      <c r="K10" s="4"/>
      <c r="L10" s="4"/>
      <c r="M10" s="4"/>
    </row>
    <row r="11" spans="1:13" ht="37.5" customHeight="1" x14ac:dyDescent="0.25">
      <c r="A11" s="2"/>
      <c r="B11" s="151" t="s">
        <v>2</v>
      </c>
      <c r="C11" s="84" t="s">
        <v>42</v>
      </c>
      <c r="D11" s="131" t="s">
        <v>426</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317</v>
      </c>
      <c r="F14" s="7" t="s">
        <v>290</v>
      </c>
      <c r="G14" s="8" t="s">
        <v>363</v>
      </c>
      <c r="H14" s="4"/>
      <c r="I14" s="4"/>
      <c r="J14" s="4"/>
      <c r="K14" s="4"/>
      <c r="L14" s="4"/>
      <c r="M14" s="4"/>
    </row>
    <row r="15" spans="1:13" ht="51.75" customHeight="1" x14ac:dyDescent="0.25">
      <c r="A15" s="2"/>
      <c r="B15" s="152"/>
      <c r="C15" s="139"/>
      <c r="D15" s="6" t="s">
        <v>10</v>
      </c>
      <c r="E15" s="7" t="s">
        <v>318</v>
      </c>
      <c r="F15" s="7" t="s">
        <v>290</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434</v>
      </c>
      <c r="E18" s="126"/>
      <c r="F18" s="126"/>
      <c r="G18" s="127"/>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33.75" customHeight="1" x14ac:dyDescent="0.25">
      <c r="A21" s="2"/>
      <c r="B21" s="152"/>
      <c r="C21" s="9" t="s">
        <v>38</v>
      </c>
      <c r="D21" s="104"/>
      <c r="E21" s="105"/>
      <c r="F21" s="105"/>
      <c r="G21" s="106"/>
      <c r="H21" s="4"/>
      <c r="I21" s="4"/>
      <c r="J21" s="4"/>
      <c r="K21" s="4"/>
      <c r="L21" s="4"/>
      <c r="M21" s="4"/>
    </row>
    <row r="22" spans="1:13" ht="31.5" customHeight="1" thickBot="1" x14ac:dyDescent="0.3">
      <c r="A22" s="2"/>
      <c r="B22" s="156"/>
      <c r="C22" s="15" t="s">
        <v>36</v>
      </c>
      <c r="D22" s="128"/>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255</v>
      </c>
      <c r="E24" s="112" t="s">
        <v>256</v>
      </c>
      <c r="F24" s="113"/>
      <c r="G24" s="114"/>
      <c r="H24" s="4"/>
      <c r="I24" s="4"/>
      <c r="J24" s="4"/>
      <c r="K24" s="4"/>
      <c r="L24" s="4"/>
      <c r="M24" s="4"/>
    </row>
    <row r="25" spans="1:13" ht="63.6" customHeight="1" x14ac:dyDescent="0.25">
      <c r="A25" s="2"/>
      <c r="B25" s="154"/>
      <c r="C25" s="82" t="s">
        <v>14</v>
      </c>
      <c r="D25" s="19" t="s">
        <v>209</v>
      </c>
      <c r="E25" s="115" t="s">
        <v>174</v>
      </c>
      <c r="F25" s="116"/>
      <c r="G25" s="117"/>
      <c r="H25" s="4"/>
      <c r="I25" s="4"/>
      <c r="J25" s="4"/>
      <c r="K25" s="4"/>
      <c r="L25" s="4"/>
      <c r="M25" s="4"/>
    </row>
    <row r="26" spans="1:13" ht="61.9" customHeight="1" thickBot="1" x14ac:dyDescent="0.3">
      <c r="A26" s="2"/>
      <c r="B26" s="155"/>
      <c r="C26" s="83"/>
      <c r="D26" s="20" t="s">
        <v>258</v>
      </c>
      <c r="E26" s="123" t="s">
        <v>257</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
        <v>3000</v>
      </c>
      <c r="F28" s="6">
        <v>3000</v>
      </c>
      <c r="G28" s="36">
        <f>E28/F28</f>
        <v>1</v>
      </c>
      <c r="H28" s="37"/>
      <c r="I28" s="4"/>
      <c r="J28" s="4"/>
      <c r="K28" s="4"/>
      <c r="L28" s="4"/>
      <c r="M28" s="4"/>
    </row>
    <row r="29" spans="1:13" ht="54.6" customHeight="1" thickBot="1" x14ac:dyDescent="0.3">
      <c r="B29" s="152"/>
      <c r="C29" s="5" t="s">
        <v>39</v>
      </c>
      <c r="D29" s="10">
        <v>2027</v>
      </c>
      <c r="E29" s="6">
        <v>3000</v>
      </c>
      <c r="F29" s="6">
        <v>3000</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3000</v>
      </c>
      <c r="E35" s="11">
        <v>3000</v>
      </c>
      <c r="F35" s="160">
        <f>D35/E35</f>
        <v>1</v>
      </c>
      <c r="G35" s="161"/>
      <c r="H35" s="37"/>
      <c r="I35" s="4"/>
      <c r="J35" s="4"/>
      <c r="K35" s="4"/>
      <c r="L35" s="4"/>
      <c r="M35" s="4"/>
    </row>
    <row r="36" spans="1:13" x14ac:dyDescent="0.25">
      <c r="B36" s="152"/>
      <c r="C36" s="39">
        <v>2025</v>
      </c>
      <c r="D36" s="28">
        <v>3000</v>
      </c>
      <c r="E36" s="11">
        <v>3000</v>
      </c>
      <c r="F36" s="160">
        <f t="shared" ref="F36:F41" si="0">D36/E36</f>
        <v>1</v>
      </c>
      <c r="G36" s="161"/>
      <c r="H36" s="37"/>
      <c r="I36" s="4"/>
      <c r="J36" s="40"/>
      <c r="K36" s="4"/>
      <c r="L36" s="4"/>
      <c r="M36" s="4"/>
    </row>
    <row r="37" spans="1:13" x14ac:dyDescent="0.25">
      <c r="B37" s="152"/>
      <c r="C37" s="39">
        <v>2026</v>
      </c>
      <c r="D37" s="28">
        <v>3000</v>
      </c>
      <c r="E37" s="11">
        <v>3000</v>
      </c>
      <c r="F37" s="160">
        <f t="shared" si="0"/>
        <v>1</v>
      </c>
      <c r="G37" s="161"/>
      <c r="H37" s="37"/>
      <c r="I37" s="4"/>
      <c r="J37" s="4"/>
      <c r="K37" s="4"/>
      <c r="L37" s="4"/>
      <c r="M37" s="4"/>
    </row>
    <row r="38" spans="1:13" ht="15.75" thickBot="1" x14ac:dyDescent="0.3">
      <c r="B38" s="152"/>
      <c r="C38" s="39">
        <v>2027</v>
      </c>
      <c r="D38" s="28">
        <v>3000</v>
      </c>
      <c r="E38" s="11">
        <v>3000</v>
      </c>
      <c r="F38" s="160">
        <f t="shared" si="0"/>
        <v>1</v>
      </c>
      <c r="G38" s="161"/>
      <c r="H38" s="37"/>
      <c r="I38" s="4"/>
      <c r="J38" s="4"/>
      <c r="K38" s="4"/>
      <c r="L38" s="4"/>
      <c r="M38" s="4"/>
    </row>
    <row r="39" spans="1:13" ht="15" hidden="1" customHeight="1" x14ac:dyDescent="0.25">
      <c r="B39" s="152"/>
      <c r="C39" s="39">
        <v>2028</v>
      </c>
      <c r="D39" s="29">
        <v>2461598.6649886002</v>
      </c>
      <c r="E39" s="30">
        <v>6640874</v>
      </c>
      <c r="F39" s="189">
        <f t="shared" si="0"/>
        <v>0.3706739</v>
      </c>
      <c r="G39" s="190"/>
      <c r="H39" s="4"/>
      <c r="I39" s="4"/>
      <c r="J39" s="4"/>
      <c r="K39" s="4"/>
      <c r="L39" s="4"/>
      <c r="M39" s="4"/>
    </row>
    <row r="40" spans="1:13" ht="15" hidden="1" customHeight="1" x14ac:dyDescent="0.25">
      <c r="B40" s="152"/>
      <c r="C40" s="39">
        <v>2029</v>
      </c>
      <c r="D40" s="29"/>
      <c r="E40" s="30"/>
      <c r="F40" s="189" t="e">
        <f t="shared" si="0"/>
        <v>#DIV/0!</v>
      </c>
      <c r="G40" s="190"/>
      <c r="H40" s="4"/>
      <c r="I40" s="4"/>
      <c r="J40" s="4"/>
      <c r="K40" s="4"/>
      <c r="L40" s="4"/>
      <c r="M40" s="4"/>
    </row>
    <row r="41" spans="1:13" ht="15.75" hidden="1" customHeight="1" thickBot="1" x14ac:dyDescent="0.3">
      <c r="B41" s="152"/>
      <c r="C41" s="39">
        <v>2030</v>
      </c>
      <c r="D41" s="29"/>
      <c r="E41" s="30"/>
      <c r="F41" s="189" t="e">
        <f t="shared" si="0"/>
        <v>#DIV/0!</v>
      </c>
      <c r="G41" s="190"/>
      <c r="H41" s="4"/>
      <c r="I41" s="4"/>
      <c r="J41" s="4"/>
      <c r="K41" s="4"/>
      <c r="L41" s="4"/>
      <c r="M41" s="4"/>
    </row>
    <row r="42" spans="1:13" ht="43.15" customHeight="1" x14ac:dyDescent="0.25">
      <c r="A42" s="2"/>
      <c r="B42" s="162" t="s">
        <v>20</v>
      </c>
      <c r="C42" s="31" t="s">
        <v>28</v>
      </c>
      <c r="D42" s="92" t="s">
        <v>145</v>
      </c>
      <c r="E42" s="92"/>
      <c r="F42" s="93"/>
      <c r="G42" s="94"/>
      <c r="H42" s="4"/>
      <c r="I42" s="4"/>
      <c r="J42" s="4"/>
      <c r="K42" s="4"/>
      <c r="L42" s="4"/>
      <c r="M42" s="4"/>
    </row>
    <row r="43" spans="1:13" ht="40.15" customHeight="1" x14ac:dyDescent="0.25">
      <c r="A43" s="2"/>
      <c r="B43" s="163"/>
      <c r="C43" s="32" t="s">
        <v>29</v>
      </c>
      <c r="D43" s="79" t="s">
        <v>146</v>
      </c>
      <c r="E43" s="79"/>
      <c r="F43" s="80"/>
      <c r="G43" s="81"/>
      <c r="H43" s="4"/>
      <c r="I43" s="4"/>
      <c r="J43" s="4"/>
      <c r="K43" s="4"/>
      <c r="L43" s="4"/>
      <c r="M43" s="4"/>
    </row>
    <row r="44" spans="1:13" ht="27.6" customHeight="1" x14ac:dyDescent="0.25">
      <c r="A44" s="2"/>
      <c r="B44" s="163"/>
      <c r="C44" s="32" t="s">
        <v>30</v>
      </c>
      <c r="D44" s="79" t="s">
        <v>147</v>
      </c>
      <c r="E44" s="79"/>
      <c r="F44" s="80"/>
      <c r="G44" s="81"/>
      <c r="H44" s="4"/>
      <c r="I44" s="4"/>
      <c r="J44" s="4"/>
      <c r="K44" s="4"/>
      <c r="L44" s="4"/>
      <c r="M44" s="4"/>
    </row>
    <row r="45" spans="1:13" ht="30.6" customHeight="1" thickBot="1" x14ac:dyDescent="0.3">
      <c r="B45" s="164"/>
      <c r="C45" s="41" t="s">
        <v>31</v>
      </c>
      <c r="D45" s="71" t="s">
        <v>148</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78CD9B4B-B8FD-4655-BA25-00B8799A2ADE}"/>
  </hyperlinks>
  <pageMargins left="0.25" right="0.25" top="0.75" bottom="0.75" header="0.3" footer="0.3"/>
  <pageSetup scale="47" orientation="portrait" r:id="rId2"/>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7735F-4049-4817-AA72-3F92E1EDF6F2}">
  <dimension ref="B1:M45"/>
  <sheetViews>
    <sheetView showGridLines="0" view="pageBreakPreview" zoomScale="60" zoomScaleNormal="84" workbookViewId="0">
      <selection activeCell="D11" sqref="D11:G12"/>
    </sheetView>
  </sheetViews>
  <sheetFormatPr baseColWidth="10" defaultColWidth="11.5703125" defaultRowHeight="15" x14ac:dyDescent="0.25"/>
  <cols>
    <col min="1" max="1" width="22.85546875" style="4" customWidth="1"/>
    <col min="2" max="2" width="20.5703125" style="4" customWidth="1"/>
    <col min="3" max="3" width="23.28515625" style="4" customWidth="1"/>
    <col min="4" max="4" width="20.85546875" style="4" customWidth="1"/>
    <col min="5" max="5" width="63.5703125" style="4" customWidth="1"/>
    <col min="6" max="6" width="39.5703125" style="4" customWidth="1"/>
    <col min="7" max="7" width="15.5703125" style="4" customWidth="1"/>
    <col min="8" max="8" width="11.42578125" style="4" customWidth="1"/>
    <col min="9" max="16384" width="11.5703125" style="4"/>
  </cols>
  <sheetData>
    <row r="1" spans="2:7" ht="8.25" customHeight="1" thickBot="1" x14ac:dyDescent="0.3"/>
    <row r="2" spans="2:7" ht="30.75" customHeight="1" x14ac:dyDescent="0.25">
      <c r="B2" s="143"/>
      <c r="C2" s="145" t="s">
        <v>0</v>
      </c>
      <c r="D2" s="146"/>
      <c r="E2" s="146"/>
      <c r="F2" s="146"/>
      <c r="G2" s="147"/>
    </row>
    <row r="3" spans="2:7" ht="31.5" customHeight="1" thickBot="1" x14ac:dyDescent="0.3">
      <c r="B3" s="144"/>
      <c r="C3" s="148"/>
      <c r="D3" s="149"/>
      <c r="E3" s="149"/>
      <c r="F3" s="149"/>
      <c r="G3" s="150"/>
    </row>
    <row r="4" spans="2:7" ht="37.5" customHeight="1" x14ac:dyDescent="0.25">
      <c r="B4" s="151" t="s">
        <v>1</v>
      </c>
      <c r="C4" s="5" t="s">
        <v>5</v>
      </c>
      <c r="D4" s="79" t="s">
        <v>79</v>
      </c>
      <c r="E4" s="80"/>
      <c r="F4" s="80"/>
      <c r="G4" s="81"/>
    </row>
    <row r="5" spans="2:7" ht="50.25" customHeight="1" x14ac:dyDescent="0.25">
      <c r="B5" s="152"/>
      <c r="C5" s="9" t="s">
        <v>6</v>
      </c>
      <c r="D5" s="79" t="s">
        <v>427</v>
      </c>
      <c r="E5" s="80"/>
      <c r="F5" s="80"/>
      <c r="G5" s="81"/>
    </row>
    <row r="6" spans="2:7" ht="58.5" customHeight="1" x14ac:dyDescent="0.25">
      <c r="B6" s="152"/>
      <c r="C6" s="9" t="s">
        <v>7</v>
      </c>
      <c r="D6" s="79" t="s">
        <v>428</v>
      </c>
      <c r="E6" s="80"/>
      <c r="F6" s="80"/>
      <c r="G6" s="81"/>
    </row>
    <row r="7" spans="2:7" ht="45" customHeight="1" x14ac:dyDescent="0.25">
      <c r="B7" s="152"/>
      <c r="C7" s="9" t="s">
        <v>22</v>
      </c>
      <c r="D7" s="101" t="s">
        <v>429</v>
      </c>
      <c r="E7" s="102"/>
      <c r="F7" s="102"/>
      <c r="G7" s="103"/>
    </row>
    <row r="8" spans="2:7" ht="39.75" customHeight="1" x14ac:dyDescent="0.25">
      <c r="B8" s="152"/>
      <c r="C8" s="9" t="s">
        <v>21</v>
      </c>
      <c r="D8" s="101" t="s">
        <v>384</v>
      </c>
      <c r="E8" s="102"/>
      <c r="F8" s="102"/>
      <c r="G8" s="103"/>
    </row>
    <row r="9" spans="2:7" ht="45" customHeight="1" x14ac:dyDescent="0.25">
      <c r="B9" s="152"/>
      <c r="C9" s="9" t="s">
        <v>23</v>
      </c>
      <c r="D9" s="102" t="s">
        <v>88</v>
      </c>
      <c r="E9" s="118"/>
      <c r="F9" s="118"/>
      <c r="G9" s="119"/>
    </row>
    <row r="10" spans="2:7" ht="48.75" customHeight="1" thickBot="1" x14ac:dyDescent="0.3">
      <c r="B10" s="152"/>
      <c r="C10" s="9" t="s">
        <v>24</v>
      </c>
      <c r="D10" s="140" t="s">
        <v>92</v>
      </c>
      <c r="E10" s="141"/>
      <c r="F10" s="141"/>
      <c r="G10" s="142"/>
    </row>
    <row r="11" spans="2:7" ht="37.5" customHeight="1" x14ac:dyDescent="0.25">
      <c r="B11" s="151" t="s">
        <v>2</v>
      </c>
      <c r="C11" s="84" t="s">
        <v>42</v>
      </c>
      <c r="D11" s="131" t="s">
        <v>439</v>
      </c>
      <c r="E11" s="132"/>
      <c r="F11" s="132"/>
      <c r="G11" s="133"/>
    </row>
    <row r="12" spans="2:7" ht="36.75" customHeight="1" x14ac:dyDescent="0.25">
      <c r="B12" s="152"/>
      <c r="C12" s="85"/>
      <c r="D12" s="134"/>
      <c r="E12" s="135"/>
      <c r="F12" s="135"/>
      <c r="G12" s="136"/>
    </row>
    <row r="13" spans="2:7" ht="19.5" customHeight="1" x14ac:dyDescent="0.25">
      <c r="B13" s="152"/>
      <c r="C13" s="137" t="s">
        <v>8</v>
      </c>
      <c r="D13" s="12" t="s">
        <v>9</v>
      </c>
      <c r="E13" s="12" t="s">
        <v>12</v>
      </c>
      <c r="F13" s="13" t="s">
        <v>13</v>
      </c>
      <c r="G13" s="13" t="s">
        <v>25</v>
      </c>
    </row>
    <row r="14" spans="2:7" ht="46.5" customHeight="1" x14ac:dyDescent="0.25">
      <c r="B14" s="152"/>
      <c r="C14" s="138"/>
      <c r="D14" s="6" t="s">
        <v>11</v>
      </c>
      <c r="E14" s="7" t="s">
        <v>385</v>
      </c>
      <c r="F14" s="7" t="s">
        <v>386</v>
      </c>
      <c r="G14" s="8" t="s">
        <v>363</v>
      </c>
    </row>
    <row r="15" spans="2:7" ht="51.75" customHeight="1" x14ac:dyDescent="0.25">
      <c r="B15" s="152"/>
      <c r="C15" s="139"/>
      <c r="D15" s="6" t="s">
        <v>10</v>
      </c>
      <c r="E15" s="7" t="s">
        <v>387</v>
      </c>
      <c r="F15" s="7" t="s">
        <v>386</v>
      </c>
      <c r="G15" s="8" t="s">
        <v>363</v>
      </c>
    </row>
    <row r="16" spans="2:7" ht="40.5" customHeight="1" x14ac:dyDescent="0.25">
      <c r="B16" s="152"/>
      <c r="C16" s="14" t="s">
        <v>3</v>
      </c>
      <c r="D16" s="80" t="s">
        <v>43</v>
      </c>
      <c r="E16" s="126"/>
      <c r="F16" s="126"/>
      <c r="G16" s="127"/>
    </row>
    <row r="17" spans="2:13" ht="42" customHeight="1" x14ac:dyDescent="0.25">
      <c r="B17" s="152"/>
      <c r="C17" s="5" t="s">
        <v>4</v>
      </c>
      <c r="D17" s="80" t="s">
        <v>44</v>
      </c>
      <c r="E17" s="126"/>
      <c r="F17" s="126"/>
      <c r="G17" s="127"/>
    </row>
    <row r="18" spans="2:13" ht="37.9" customHeight="1" x14ac:dyDescent="0.25">
      <c r="B18" s="152"/>
      <c r="C18" s="5" t="s">
        <v>34</v>
      </c>
      <c r="D18" s="80" t="s">
        <v>433</v>
      </c>
      <c r="E18" s="126"/>
      <c r="F18" s="126"/>
      <c r="G18" s="127"/>
    </row>
    <row r="19" spans="2:13" ht="41.25" customHeight="1" x14ac:dyDescent="0.25">
      <c r="B19" s="152"/>
      <c r="C19" s="9" t="s">
        <v>35</v>
      </c>
      <c r="D19" s="80" t="s">
        <v>94</v>
      </c>
      <c r="E19" s="126"/>
      <c r="F19" s="126"/>
      <c r="G19" s="127"/>
    </row>
    <row r="20" spans="2:13" ht="45" x14ac:dyDescent="0.25">
      <c r="B20" s="152"/>
      <c r="C20" s="9" t="s">
        <v>37</v>
      </c>
      <c r="D20" s="80" t="s">
        <v>45</v>
      </c>
      <c r="E20" s="126"/>
      <c r="F20" s="126"/>
      <c r="G20" s="127"/>
    </row>
    <row r="21" spans="2:13" ht="43.9" customHeight="1" x14ac:dyDescent="0.25">
      <c r="B21" s="152"/>
      <c r="C21" s="9" t="s">
        <v>38</v>
      </c>
      <c r="D21" s="80"/>
      <c r="E21" s="126"/>
      <c r="F21" s="126"/>
      <c r="G21" s="127"/>
    </row>
    <row r="22" spans="2:13" ht="66" customHeight="1" thickBot="1" x14ac:dyDescent="0.3">
      <c r="B22" s="156"/>
      <c r="C22" s="15" t="s">
        <v>36</v>
      </c>
      <c r="D22" s="129" t="s">
        <v>449</v>
      </c>
      <c r="E22" s="72"/>
      <c r="F22" s="72"/>
      <c r="G22" s="73"/>
    </row>
    <row r="23" spans="2:13" ht="33" customHeight="1" x14ac:dyDescent="0.25">
      <c r="B23" s="153" t="s">
        <v>41</v>
      </c>
      <c r="C23" s="16" t="s">
        <v>32</v>
      </c>
      <c r="D23" s="17" t="s">
        <v>56</v>
      </c>
      <c r="E23" s="109" t="s">
        <v>47</v>
      </c>
      <c r="F23" s="110"/>
      <c r="G23" s="111"/>
    </row>
    <row r="24" spans="2:13" ht="58.9" customHeight="1" x14ac:dyDescent="0.25">
      <c r="B24" s="154"/>
      <c r="C24" s="9" t="s">
        <v>27</v>
      </c>
      <c r="D24" s="18" t="s">
        <v>259</v>
      </c>
      <c r="E24" s="112" t="s">
        <v>260</v>
      </c>
      <c r="F24" s="113"/>
      <c r="G24" s="114"/>
    </row>
    <row r="25" spans="2:13" ht="63.6" customHeight="1" x14ac:dyDescent="0.25">
      <c r="B25" s="154"/>
      <c r="C25" s="82" t="s">
        <v>14</v>
      </c>
      <c r="D25" s="19" t="s">
        <v>173</v>
      </c>
      <c r="E25" s="115" t="s">
        <v>174</v>
      </c>
      <c r="F25" s="116"/>
      <c r="G25" s="117"/>
    </row>
    <row r="26" spans="2:13" ht="61.9" customHeight="1" thickBot="1" x14ac:dyDescent="0.3">
      <c r="B26" s="155"/>
      <c r="C26" s="83"/>
      <c r="D26" s="20" t="s">
        <v>258</v>
      </c>
      <c r="E26" s="123" t="s">
        <v>257</v>
      </c>
      <c r="F26" s="124"/>
      <c r="G26" s="125"/>
    </row>
    <row r="27" spans="2:13" ht="27.6" customHeight="1" x14ac:dyDescent="0.25">
      <c r="B27" s="151" t="s">
        <v>33</v>
      </c>
      <c r="C27" s="84" t="s">
        <v>26</v>
      </c>
      <c r="D27" s="21" t="s">
        <v>18</v>
      </c>
      <c r="E27" s="21" t="s">
        <v>16</v>
      </c>
      <c r="F27" s="22" t="s">
        <v>17</v>
      </c>
      <c r="G27" s="23" t="s">
        <v>40</v>
      </c>
    </row>
    <row r="28" spans="2:13" ht="48.6" customHeight="1" x14ac:dyDescent="0.25">
      <c r="B28" s="152"/>
      <c r="C28" s="85"/>
      <c r="D28" s="6">
        <v>2023</v>
      </c>
      <c r="E28" s="6">
        <v>0</v>
      </c>
      <c r="F28" s="6">
        <v>5</v>
      </c>
      <c r="G28" s="36">
        <f>E28/F28</f>
        <v>0</v>
      </c>
      <c r="H28" s="37"/>
    </row>
    <row r="29" spans="2:13" ht="54.6" customHeight="1" thickBot="1" x14ac:dyDescent="0.3">
      <c r="B29" s="152"/>
      <c r="C29" s="5" t="s">
        <v>39</v>
      </c>
      <c r="D29" s="10">
        <v>2027</v>
      </c>
      <c r="E29" s="6">
        <v>5</v>
      </c>
      <c r="F29" s="6">
        <v>5</v>
      </c>
      <c r="G29" s="36">
        <f>E29/F29</f>
        <v>1</v>
      </c>
      <c r="H29" s="37"/>
      <c r="I29" s="37"/>
      <c r="J29" s="37"/>
      <c r="K29" s="37"/>
      <c r="L29" s="37"/>
      <c r="M29" s="37"/>
    </row>
    <row r="30" spans="2:13" x14ac:dyDescent="0.25">
      <c r="B30" s="151" t="s">
        <v>19</v>
      </c>
      <c r="C30" s="38" t="s">
        <v>18</v>
      </c>
      <c r="D30" s="25" t="s">
        <v>16</v>
      </c>
      <c r="E30" s="25" t="s">
        <v>17</v>
      </c>
      <c r="F30" s="88" t="s">
        <v>15</v>
      </c>
      <c r="G30" s="89"/>
    </row>
    <row r="31" spans="2:13" ht="47.25" hidden="1" customHeight="1" x14ac:dyDescent="0.25">
      <c r="B31" s="152"/>
      <c r="C31" s="39">
        <v>2020</v>
      </c>
      <c r="D31" s="26"/>
      <c r="E31" s="26"/>
      <c r="F31" s="107"/>
      <c r="G31" s="108"/>
    </row>
    <row r="32" spans="2:13" ht="49.5" hidden="1" customHeight="1" x14ac:dyDescent="0.25">
      <c r="B32" s="152"/>
      <c r="C32" s="39">
        <v>2021</v>
      </c>
      <c r="D32" s="26"/>
      <c r="E32" s="26"/>
      <c r="F32" s="107"/>
      <c r="G32" s="108"/>
    </row>
    <row r="33" spans="2:10" ht="50.25" hidden="1" customHeight="1" x14ac:dyDescent="0.25">
      <c r="B33" s="152"/>
      <c r="C33" s="39">
        <v>2022</v>
      </c>
      <c r="D33" s="26"/>
      <c r="E33" s="26"/>
      <c r="F33" s="107"/>
      <c r="G33" s="108"/>
    </row>
    <row r="34" spans="2:10" ht="41.25" hidden="1" customHeight="1" x14ac:dyDescent="0.25">
      <c r="B34" s="152"/>
      <c r="C34" s="39">
        <v>2023</v>
      </c>
      <c r="D34" s="27"/>
      <c r="E34" s="26"/>
      <c r="F34" s="107"/>
      <c r="G34" s="108"/>
    </row>
    <row r="35" spans="2:10" x14ac:dyDescent="0.25">
      <c r="B35" s="152"/>
      <c r="C35" s="39">
        <v>2024</v>
      </c>
      <c r="D35" s="28">
        <v>1</v>
      </c>
      <c r="E35" s="11">
        <v>5</v>
      </c>
      <c r="F35" s="160">
        <f>D35/E35</f>
        <v>0.2</v>
      </c>
      <c r="G35" s="161"/>
      <c r="H35" s="37"/>
    </row>
    <row r="36" spans="2:10" x14ac:dyDescent="0.25">
      <c r="B36" s="152"/>
      <c r="C36" s="39">
        <v>2025</v>
      </c>
      <c r="D36" s="28">
        <v>2</v>
      </c>
      <c r="E36" s="11">
        <v>5</v>
      </c>
      <c r="F36" s="160">
        <f t="shared" ref="F36:F38" si="0">D36/E36</f>
        <v>0.4</v>
      </c>
      <c r="G36" s="161"/>
      <c r="H36" s="37"/>
      <c r="J36" s="40"/>
    </row>
    <row r="37" spans="2:10" x14ac:dyDescent="0.25">
      <c r="B37" s="152"/>
      <c r="C37" s="39">
        <v>2026</v>
      </c>
      <c r="D37" s="28">
        <v>4</v>
      </c>
      <c r="E37" s="11">
        <v>5</v>
      </c>
      <c r="F37" s="160">
        <f t="shared" si="0"/>
        <v>0.8</v>
      </c>
      <c r="G37" s="161"/>
      <c r="H37" s="37"/>
    </row>
    <row r="38" spans="2:10" ht="15.75" thickBot="1" x14ac:dyDescent="0.3">
      <c r="B38" s="152"/>
      <c r="C38" s="39">
        <v>2027</v>
      </c>
      <c r="D38" s="28">
        <v>5</v>
      </c>
      <c r="E38" s="11">
        <v>5</v>
      </c>
      <c r="F38" s="160">
        <f t="shared" si="0"/>
        <v>1</v>
      </c>
      <c r="G38" s="161"/>
      <c r="H38" s="37"/>
    </row>
    <row r="39" spans="2:10" ht="15" hidden="1" customHeight="1" x14ac:dyDescent="0.25">
      <c r="B39" s="152"/>
      <c r="C39" s="39">
        <v>2028</v>
      </c>
      <c r="D39" s="29">
        <v>2461598.6649886002</v>
      </c>
      <c r="E39" s="30">
        <v>6640874</v>
      </c>
      <c r="F39" s="80">
        <f t="shared" ref="F39:F41" si="1">D39/E39*100</f>
        <v>37.067390000000003</v>
      </c>
      <c r="G39" s="127"/>
    </row>
    <row r="40" spans="2:10" ht="15" hidden="1" customHeight="1" x14ac:dyDescent="0.25">
      <c r="B40" s="152"/>
      <c r="C40" s="39">
        <v>2029</v>
      </c>
      <c r="D40" s="29"/>
      <c r="E40" s="30"/>
      <c r="F40" s="80" t="e">
        <f t="shared" si="1"/>
        <v>#DIV/0!</v>
      </c>
      <c r="G40" s="127"/>
    </row>
    <row r="41" spans="2:10" ht="15.75" hidden="1" customHeight="1" thickBot="1" x14ac:dyDescent="0.3">
      <c r="B41" s="152"/>
      <c r="C41" s="39">
        <v>2030</v>
      </c>
      <c r="D41" s="29"/>
      <c r="E41" s="30"/>
      <c r="F41" s="80" t="e">
        <f t="shared" si="1"/>
        <v>#DIV/0!</v>
      </c>
      <c r="G41" s="127"/>
    </row>
    <row r="42" spans="2:10" ht="43.15" customHeight="1" x14ac:dyDescent="0.25">
      <c r="B42" s="162" t="s">
        <v>20</v>
      </c>
      <c r="C42" s="31" t="s">
        <v>28</v>
      </c>
      <c r="D42" s="92" t="s">
        <v>149</v>
      </c>
      <c r="E42" s="92"/>
      <c r="F42" s="93"/>
      <c r="G42" s="94"/>
    </row>
    <row r="43" spans="2:10" ht="40.15" customHeight="1" x14ac:dyDescent="0.25">
      <c r="B43" s="163"/>
      <c r="C43" s="32" t="s">
        <v>29</v>
      </c>
      <c r="D43" s="79" t="s">
        <v>150</v>
      </c>
      <c r="E43" s="79"/>
      <c r="F43" s="80"/>
      <c r="G43" s="81"/>
    </row>
    <row r="44" spans="2:10" ht="27.6" customHeight="1" x14ac:dyDescent="0.25">
      <c r="B44" s="163"/>
      <c r="C44" s="32" t="s">
        <v>30</v>
      </c>
      <c r="D44" s="79" t="s">
        <v>151</v>
      </c>
      <c r="E44" s="79"/>
      <c r="F44" s="80"/>
      <c r="G44" s="81"/>
    </row>
    <row r="45" spans="2:10" ht="30.6" customHeight="1" thickBot="1" x14ac:dyDescent="0.3">
      <c r="B45" s="164"/>
      <c r="C45" s="41" t="s">
        <v>31</v>
      </c>
      <c r="D45" s="71" t="s">
        <v>152</v>
      </c>
      <c r="E45" s="72"/>
      <c r="F45" s="72"/>
      <c r="G45" s="73"/>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7B7354FD-D93E-4D36-8205-E356548E2AF4}"/>
  </hyperlinks>
  <pageMargins left="0.25" right="0.25" top="0.75" bottom="0.75" header="0.3" footer="0.3"/>
  <pageSetup scale="45" orientation="portrait" r:id="rId2"/>
  <drawing r:id="rId3"/>
  <legacy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7E9A-298E-4627-A642-43A9CDF6BD59}">
  <dimension ref="B1:M45"/>
  <sheetViews>
    <sheetView showGridLines="0" view="pageBreakPreview" zoomScale="56" zoomScaleNormal="115" zoomScaleSheetLayoutView="56" workbookViewId="0">
      <selection activeCell="D22" sqref="D22:G22"/>
    </sheetView>
  </sheetViews>
  <sheetFormatPr baseColWidth="10" defaultColWidth="11.5703125" defaultRowHeight="15" x14ac:dyDescent="0.25"/>
  <cols>
    <col min="1" max="1" width="27.85546875" style="4" customWidth="1"/>
    <col min="2" max="2" width="20.5703125" style="4" customWidth="1"/>
    <col min="3" max="3" width="23.28515625" style="4" customWidth="1"/>
    <col min="4" max="4" width="20.85546875" style="4" customWidth="1"/>
    <col min="5" max="5" width="63.5703125" style="4" customWidth="1"/>
    <col min="6" max="6" width="36.7109375" style="4" customWidth="1"/>
    <col min="7" max="7" width="18.85546875" style="4" customWidth="1"/>
    <col min="8" max="8" width="11.42578125" style="4" customWidth="1"/>
    <col min="9" max="16384" width="11.5703125" style="4"/>
  </cols>
  <sheetData>
    <row r="1" spans="2:7" ht="8.25" customHeight="1" thickBot="1" x14ac:dyDescent="0.3"/>
    <row r="2" spans="2:7" ht="30.75" customHeight="1" x14ac:dyDescent="0.25">
      <c r="B2" s="143"/>
      <c r="C2" s="145" t="s">
        <v>0</v>
      </c>
      <c r="D2" s="146"/>
      <c r="E2" s="146"/>
      <c r="F2" s="146"/>
      <c r="G2" s="147"/>
    </row>
    <row r="3" spans="2:7" ht="31.5" customHeight="1" thickBot="1" x14ac:dyDescent="0.3">
      <c r="B3" s="144"/>
      <c r="C3" s="148"/>
      <c r="D3" s="149"/>
      <c r="E3" s="149"/>
      <c r="F3" s="149"/>
      <c r="G3" s="150"/>
    </row>
    <row r="4" spans="2:7" ht="37.5" customHeight="1" x14ac:dyDescent="0.25">
      <c r="B4" s="151" t="s">
        <v>1</v>
      </c>
      <c r="C4" s="5" t="s">
        <v>5</v>
      </c>
      <c r="D4" s="79" t="s">
        <v>80</v>
      </c>
      <c r="E4" s="80"/>
      <c r="F4" s="80"/>
      <c r="G4" s="81"/>
    </row>
    <row r="5" spans="2:7" ht="50.25" customHeight="1" x14ac:dyDescent="0.25">
      <c r="B5" s="152"/>
      <c r="C5" s="9" t="s">
        <v>6</v>
      </c>
      <c r="D5" s="79" t="s">
        <v>430</v>
      </c>
      <c r="E5" s="80"/>
      <c r="F5" s="80"/>
      <c r="G5" s="81"/>
    </row>
    <row r="6" spans="2:7" ht="58.5" customHeight="1" x14ac:dyDescent="0.25">
      <c r="B6" s="152"/>
      <c r="C6" s="9" t="s">
        <v>7</v>
      </c>
      <c r="D6" s="79" t="s">
        <v>431</v>
      </c>
      <c r="E6" s="80"/>
      <c r="F6" s="80"/>
      <c r="G6" s="81"/>
    </row>
    <row r="7" spans="2:7" ht="45" customHeight="1" x14ac:dyDescent="0.25">
      <c r="B7" s="152"/>
      <c r="C7" s="9" t="s">
        <v>22</v>
      </c>
      <c r="D7" s="101" t="s">
        <v>82</v>
      </c>
      <c r="E7" s="102"/>
      <c r="F7" s="102"/>
      <c r="G7" s="103"/>
    </row>
    <row r="8" spans="2:7" ht="39.75" customHeight="1" x14ac:dyDescent="0.25">
      <c r="B8" s="152"/>
      <c r="C8" s="9" t="s">
        <v>21</v>
      </c>
      <c r="D8" s="101" t="s">
        <v>384</v>
      </c>
      <c r="E8" s="102"/>
      <c r="F8" s="102"/>
      <c r="G8" s="103"/>
    </row>
    <row r="9" spans="2:7" ht="45" customHeight="1" x14ac:dyDescent="0.25">
      <c r="B9" s="152"/>
      <c r="C9" s="9" t="s">
        <v>23</v>
      </c>
      <c r="D9" s="102" t="s">
        <v>88</v>
      </c>
      <c r="E9" s="118"/>
      <c r="F9" s="118"/>
      <c r="G9" s="119"/>
    </row>
    <row r="10" spans="2:7" ht="48.75" customHeight="1" thickBot="1" x14ac:dyDescent="0.3">
      <c r="B10" s="152"/>
      <c r="C10" s="9" t="s">
        <v>24</v>
      </c>
      <c r="D10" s="140" t="s">
        <v>90</v>
      </c>
      <c r="E10" s="141"/>
      <c r="F10" s="141"/>
      <c r="G10" s="142"/>
    </row>
    <row r="11" spans="2:7" ht="37.5" customHeight="1" x14ac:dyDescent="0.25">
      <c r="B11" s="151" t="s">
        <v>2</v>
      </c>
      <c r="C11" s="84" t="s">
        <v>42</v>
      </c>
      <c r="D11" s="131" t="s">
        <v>446</v>
      </c>
      <c r="E11" s="132"/>
      <c r="F11" s="132"/>
      <c r="G11" s="133"/>
    </row>
    <row r="12" spans="2:7" ht="36.75" customHeight="1" x14ac:dyDescent="0.25">
      <c r="B12" s="152"/>
      <c r="C12" s="85"/>
      <c r="D12" s="134"/>
      <c r="E12" s="135"/>
      <c r="F12" s="135"/>
      <c r="G12" s="136"/>
    </row>
    <row r="13" spans="2:7" ht="19.5" customHeight="1" x14ac:dyDescent="0.25">
      <c r="B13" s="152"/>
      <c r="C13" s="137" t="s">
        <v>8</v>
      </c>
      <c r="D13" s="12" t="s">
        <v>9</v>
      </c>
      <c r="E13" s="12" t="s">
        <v>12</v>
      </c>
      <c r="F13" s="13" t="s">
        <v>13</v>
      </c>
      <c r="G13" s="13" t="s">
        <v>25</v>
      </c>
    </row>
    <row r="14" spans="2:7" ht="46.5" customHeight="1" x14ac:dyDescent="0.25">
      <c r="B14" s="152"/>
      <c r="C14" s="138"/>
      <c r="D14" s="6" t="s">
        <v>11</v>
      </c>
      <c r="E14" s="7" t="s">
        <v>319</v>
      </c>
      <c r="F14" s="7" t="s">
        <v>87</v>
      </c>
      <c r="G14" s="8" t="s">
        <v>363</v>
      </c>
    </row>
    <row r="15" spans="2:7" ht="51.75" customHeight="1" x14ac:dyDescent="0.25">
      <c r="B15" s="152"/>
      <c r="C15" s="139"/>
      <c r="D15" s="6" t="s">
        <v>10</v>
      </c>
      <c r="E15" s="7" t="s">
        <v>320</v>
      </c>
      <c r="F15" s="7" t="s">
        <v>87</v>
      </c>
      <c r="G15" s="8" t="s">
        <v>363</v>
      </c>
    </row>
    <row r="16" spans="2:7" ht="40.5" customHeight="1" x14ac:dyDescent="0.25">
      <c r="B16" s="152"/>
      <c r="C16" s="14" t="s">
        <v>3</v>
      </c>
      <c r="D16" s="79" t="s">
        <v>43</v>
      </c>
      <c r="E16" s="79"/>
      <c r="F16" s="80"/>
      <c r="G16" s="81"/>
    </row>
    <row r="17" spans="2:13" ht="42" customHeight="1" x14ac:dyDescent="0.25">
      <c r="B17" s="152"/>
      <c r="C17" s="5" t="s">
        <v>4</v>
      </c>
      <c r="D17" s="79" t="s">
        <v>44</v>
      </c>
      <c r="E17" s="80"/>
      <c r="F17" s="80"/>
      <c r="G17" s="81"/>
    </row>
    <row r="18" spans="2:13" ht="37.9" customHeight="1" x14ac:dyDescent="0.25">
      <c r="B18" s="152"/>
      <c r="C18" s="5" t="s">
        <v>34</v>
      </c>
      <c r="D18" s="80" t="s">
        <v>434</v>
      </c>
      <c r="E18" s="126"/>
      <c r="F18" s="126"/>
      <c r="G18" s="127"/>
    </row>
    <row r="19" spans="2:13" ht="41.25" customHeight="1" x14ac:dyDescent="0.25">
      <c r="B19" s="152"/>
      <c r="C19" s="9" t="s">
        <v>35</v>
      </c>
      <c r="D19" s="79" t="s">
        <v>94</v>
      </c>
      <c r="E19" s="80"/>
      <c r="F19" s="80"/>
      <c r="G19" s="81"/>
    </row>
    <row r="20" spans="2:13" ht="45" x14ac:dyDescent="0.25">
      <c r="B20" s="152"/>
      <c r="C20" s="9" t="s">
        <v>37</v>
      </c>
      <c r="D20" s="80" t="s">
        <v>45</v>
      </c>
      <c r="E20" s="126"/>
      <c r="F20" s="126"/>
      <c r="G20" s="127"/>
    </row>
    <row r="21" spans="2:13" ht="43.9" customHeight="1" x14ac:dyDescent="0.25">
      <c r="B21" s="152"/>
      <c r="C21" s="9" t="s">
        <v>38</v>
      </c>
      <c r="D21" s="104"/>
      <c r="E21" s="105"/>
      <c r="F21" s="105"/>
      <c r="G21" s="106"/>
    </row>
    <row r="22" spans="2:13" ht="86.25" customHeight="1" thickBot="1" x14ac:dyDescent="0.3">
      <c r="B22" s="156"/>
      <c r="C22" s="15" t="s">
        <v>36</v>
      </c>
      <c r="D22" s="128" t="s">
        <v>447</v>
      </c>
      <c r="E22" s="129"/>
      <c r="F22" s="104"/>
      <c r="G22" s="130"/>
    </row>
    <row r="23" spans="2:13" ht="33" customHeight="1" x14ac:dyDescent="0.25">
      <c r="B23" s="153" t="s">
        <v>41</v>
      </c>
      <c r="C23" s="16" t="s">
        <v>32</v>
      </c>
      <c r="D23" s="17" t="s">
        <v>56</v>
      </c>
      <c r="E23" s="109" t="s">
        <v>47</v>
      </c>
      <c r="F23" s="110"/>
      <c r="G23" s="111"/>
    </row>
    <row r="24" spans="2:13" ht="58.9" customHeight="1" x14ac:dyDescent="0.25">
      <c r="B24" s="154"/>
      <c r="C24" s="9" t="s">
        <v>27</v>
      </c>
      <c r="D24" s="18" t="s">
        <v>261</v>
      </c>
      <c r="E24" s="112" t="s">
        <v>262</v>
      </c>
      <c r="F24" s="113"/>
      <c r="G24" s="114"/>
    </row>
    <row r="25" spans="2:13" ht="63.6" customHeight="1" x14ac:dyDescent="0.25">
      <c r="B25" s="154"/>
      <c r="C25" s="82" t="s">
        <v>14</v>
      </c>
      <c r="D25" s="19" t="s">
        <v>265</v>
      </c>
      <c r="E25" s="115" t="s">
        <v>266</v>
      </c>
      <c r="F25" s="116"/>
      <c r="G25" s="117"/>
    </row>
    <row r="26" spans="2:13" ht="61.9" customHeight="1" thickBot="1" x14ac:dyDescent="0.3">
      <c r="B26" s="155"/>
      <c r="C26" s="83"/>
      <c r="D26" s="20" t="s">
        <v>264</v>
      </c>
      <c r="E26" s="123" t="s">
        <v>263</v>
      </c>
      <c r="F26" s="124"/>
      <c r="G26" s="125"/>
    </row>
    <row r="27" spans="2:13" ht="27.6" customHeight="1" x14ac:dyDescent="0.25">
      <c r="B27" s="151" t="s">
        <v>33</v>
      </c>
      <c r="C27" s="84" t="s">
        <v>26</v>
      </c>
      <c r="D27" s="21" t="s">
        <v>18</v>
      </c>
      <c r="E27" s="21" t="s">
        <v>16</v>
      </c>
      <c r="F27" s="22" t="s">
        <v>17</v>
      </c>
      <c r="G27" s="23" t="s">
        <v>40</v>
      </c>
    </row>
    <row r="28" spans="2:13" ht="48.6" customHeight="1" x14ac:dyDescent="0.25">
      <c r="B28" s="152"/>
      <c r="C28" s="85"/>
      <c r="D28" s="6">
        <v>2023</v>
      </c>
      <c r="E28" s="6">
        <v>3</v>
      </c>
      <c r="F28" s="6">
        <v>4</v>
      </c>
      <c r="G28" s="36">
        <f>E28/F28</f>
        <v>0.75</v>
      </c>
      <c r="H28" s="37"/>
    </row>
    <row r="29" spans="2:13" ht="54.6" customHeight="1" thickBot="1" x14ac:dyDescent="0.3">
      <c r="B29" s="152"/>
      <c r="C29" s="5" t="s">
        <v>39</v>
      </c>
      <c r="D29" s="10">
        <v>2027</v>
      </c>
      <c r="E29" s="6">
        <v>4</v>
      </c>
      <c r="F29" s="6">
        <v>4</v>
      </c>
      <c r="G29" s="36">
        <f>E29/F29</f>
        <v>1</v>
      </c>
      <c r="H29" s="37"/>
      <c r="I29" s="37"/>
      <c r="J29" s="37"/>
      <c r="K29" s="37"/>
      <c r="L29" s="37"/>
      <c r="M29" s="37"/>
    </row>
    <row r="30" spans="2:13" x14ac:dyDescent="0.25">
      <c r="B30" s="151" t="s">
        <v>19</v>
      </c>
      <c r="C30" s="38" t="s">
        <v>18</v>
      </c>
      <c r="D30" s="25" t="s">
        <v>16</v>
      </c>
      <c r="E30" s="25" t="s">
        <v>17</v>
      </c>
      <c r="F30" s="88" t="s">
        <v>15</v>
      </c>
      <c r="G30" s="89"/>
    </row>
    <row r="31" spans="2:13" ht="47.25" hidden="1" customHeight="1" x14ac:dyDescent="0.25">
      <c r="B31" s="152"/>
      <c r="C31" s="39">
        <v>2020</v>
      </c>
      <c r="D31" s="26"/>
      <c r="E31" s="26"/>
      <c r="F31" s="107"/>
      <c r="G31" s="108"/>
    </row>
    <row r="32" spans="2:13" ht="49.5" hidden="1" customHeight="1" x14ac:dyDescent="0.25">
      <c r="B32" s="152"/>
      <c r="C32" s="39">
        <v>2021</v>
      </c>
      <c r="D32" s="26"/>
      <c r="E32" s="26"/>
      <c r="F32" s="107"/>
      <c r="G32" s="108"/>
    </row>
    <row r="33" spans="2:10" ht="50.25" hidden="1" customHeight="1" x14ac:dyDescent="0.25">
      <c r="B33" s="152"/>
      <c r="C33" s="39">
        <v>2022</v>
      </c>
      <c r="D33" s="26"/>
      <c r="E33" s="26"/>
      <c r="F33" s="107"/>
      <c r="G33" s="108"/>
    </row>
    <row r="34" spans="2:10" ht="41.25" hidden="1" customHeight="1" x14ac:dyDescent="0.25">
      <c r="B34" s="152"/>
      <c r="C34" s="39">
        <v>2023</v>
      </c>
      <c r="D34" s="27"/>
      <c r="E34" s="26"/>
      <c r="F34" s="107"/>
      <c r="G34" s="108"/>
    </row>
    <row r="35" spans="2:10" x14ac:dyDescent="0.25">
      <c r="B35" s="152"/>
      <c r="C35" s="39">
        <v>2024</v>
      </c>
      <c r="D35" s="28">
        <v>0</v>
      </c>
      <c r="E35" s="11">
        <v>0</v>
      </c>
      <c r="F35" s="189">
        <v>0</v>
      </c>
      <c r="G35" s="190"/>
      <c r="H35" s="37"/>
    </row>
    <row r="36" spans="2:10" x14ac:dyDescent="0.25">
      <c r="B36" s="152"/>
      <c r="C36" s="39">
        <v>2025</v>
      </c>
      <c r="D36" s="28">
        <v>4</v>
      </c>
      <c r="E36" s="11">
        <v>4</v>
      </c>
      <c r="F36" s="160">
        <f>D36/E36</f>
        <v>1</v>
      </c>
      <c r="G36" s="161"/>
      <c r="H36" s="37"/>
      <c r="J36" s="40"/>
    </row>
    <row r="37" spans="2:10" x14ac:dyDescent="0.25">
      <c r="B37" s="152"/>
      <c r="C37" s="39">
        <v>2026</v>
      </c>
      <c r="D37" s="28">
        <v>4</v>
      </c>
      <c r="E37" s="11">
        <v>4</v>
      </c>
      <c r="F37" s="160">
        <f t="shared" ref="F37:F38" si="0">D37/E37</f>
        <v>1</v>
      </c>
      <c r="G37" s="161"/>
      <c r="H37" s="37"/>
    </row>
    <row r="38" spans="2:10" ht="15.75" thickBot="1" x14ac:dyDescent="0.3">
      <c r="B38" s="152"/>
      <c r="C38" s="39">
        <v>2027</v>
      </c>
      <c r="D38" s="28">
        <v>4</v>
      </c>
      <c r="E38" s="11">
        <v>4</v>
      </c>
      <c r="F38" s="160">
        <f t="shared" si="0"/>
        <v>1</v>
      </c>
      <c r="G38" s="161"/>
      <c r="H38" s="37"/>
    </row>
    <row r="39" spans="2:10" ht="15" hidden="1" customHeight="1" x14ac:dyDescent="0.25">
      <c r="B39" s="152"/>
      <c r="C39" s="39">
        <v>2028</v>
      </c>
      <c r="D39" s="29">
        <v>2461598.6649886002</v>
      </c>
      <c r="E39" s="30">
        <v>6640874</v>
      </c>
      <c r="F39" s="80">
        <f t="shared" ref="F39:F41" si="1">D39/E39*100</f>
        <v>37.067390000000003</v>
      </c>
      <c r="G39" s="127"/>
    </row>
    <row r="40" spans="2:10" ht="15" hidden="1" customHeight="1" x14ac:dyDescent="0.25">
      <c r="B40" s="152"/>
      <c r="C40" s="39">
        <v>2029</v>
      </c>
      <c r="D40" s="29"/>
      <c r="E40" s="30"/>
      <c r="F40" s="80" t="e">
        <f t="shared" si="1"/>
        <v>#DIV/0!</v>
      </c>
      <c r="G40" s="127"/>
    </row>
    <row r="41" spans="2:10" ht="15.75" hidden="1" customHeight="1" thickBot="1" x14ac:dyDescent="0.3">
      <c r="B41" s="152"/>
      <c r="C41" s="39">
        <v>2030</v>
      </c>
      <c r="D41" s="29"/>
      <c r="E41" s="30"/>
      <c r="F41" s="80" t="e">
        <f t="shared" si="1"/>
        <v>#DIV/0!</v>
      </c>
      <c r="G41" s="127"/>
    </row>
    <row r="42" spans="2:10" ht="43.15" customHeight="1" x14ac:dyDescent="0.25">
      <c r="B42" s="162" t="s">
        <v>20</v>
      </c>
      <c r="C42" s="31" t="s">
        <v>28</v>
      </c>
      <c r="D42" s="92" t="s">
        <v>149</v>
      </c>
      <c r="E42" s="92"/>
      <c r="F42" s="93"/>
      <c r="G42" s="94"/>
    </row>
    <row r="43" spans="2:10" ht="40.15" customHeight="1" x14ac:dyDescent="0.25">
      <c r="B43" s="163"/>
      <c r="C43" s="32" t="s">
        <v>29</v>
      </c>
      <c r="D43" s="79" t="s">
        <v>150</v>
      </c>
      <c r="E43" s="79"/>
      <c r="F43" s="80"/>
      <c r="G43" s="81"/>
    </row>
    <row r="44" spans="2:10" ht="27.6" customHeight="1" x14ac:dyDescent="0.25">
      <c r="B44" s="163"/>
      <c r="C44" s="32" t="s">
        <v>30</v>
      </c>
      <c r="D44" s="79" t="s">
        <v>151</v>
      </c>
      <c r="E44" s="79"/>
      <c r="F44" s="80"/>
      <c r="G44" s="81"/>
    </row>
    <row r="45" spans="2:10" ht="30.6" customHeight="1" thickBot="1" x14ac:dyDescent="0.3">
      <c r="B45" s="164"/>
      <c r="C45" s="41" t="s">
        <v>31</v>
      </c>
      <c r="D45" s="71" t="s">
        <v>152</v>
      </c>
      <c r="E45" s="72"/>
      <c r="F45" s="72"/>
      <c r="G45" s="73"/>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501D5FA1-E557-41AC-B3AD-B082AD32522A}"/>
  </hyperlinks>
  <pageMargins left="0.25" right="0.25" top="0.75" bottom="0.75" header="0.3" footer="0.3"/>
  <pageSetup scale="43"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6DC5-2C43-4C38-B064-2900DE72D0D0}">
  <dimension ref="B1:M45"/>
  <sheetViews>
    <sheetView showGridLines="0" view="pageBreakPreview" zoomScale="60" zoomScaleNormal="55" workbookViewId="0">
      <selection activeCell="D21" sqref="D21:G21"/>
    </sheetView>
  </sheetViews>
  <sheetFormatPr baseColWidth="10" defaultColWidth="11.5703125" defaultRowHeight="15" x14ac:dyDescent="0.25"/>
  <cols>
    <col min="1" max="1" width="20.28515625" style="4" customWidth="1"/>
    <col min="2" max="2" width="20.5703125" style="4" customWidth="1"/>
    <col min="3" max="3" width="23.28515625" style="4" customWidth="1"/>
    <col min="4" max="4" width="20.85546875" style="4" customWidth="1"/>
    <col min="5" max="5" width="63.5703125" style="4" customWidth="1"/>
    <col min="6" max="6" width="33" style="4" customWidth="1"/>
    <col min="7" max="7" width="22.28515625" style="54" customWidth="1"/>
    <col min="8" max="8" width="11.42578125" style="4" customWidth="1"/>
    <col min="9" max="16384" width="11.5703125" style="4"/>
  </cols>
  <sheetData>
    <row r="1" spans="2:7" ht="8.25" customHeight="1" thickBot="1" x14ac:dyDescent="0.3"/>
    <row r="2" spans="2:7" ht="30.75" customHeight="1" x14ac:dyDescent="0.25">
      <c r="B2" s="143"/>
      <c r="C2" s="145" t="s">
        <v>0</v>
      </c>
      <c r="D2" s="146"/>
      <c r="E2" s="146"/>
      <c r="F2" s="146"/>
      <c r="G2" s="147"/>
    </row>
    <row r="3" spans="2:7" ht="31.5" customHeight="1" thickBot="1" x14ac:dyDescent="0.3">
      <c r="B3" s="144"/>
      <c r="C3" s="148"/>
      <c r="D3" s="149"/>
      <c r="E3" s="149"/>
      <c r="F3" s="149"/>
      <c r="G3" s="150"/>
    </row>
    <row r="4" spans="2:7" ht="37.5" customHeight="1" x14ac:dyDescent="0.25">
      <c r="B4" s="151" t="s">
        <v>1</v>
      </c>
      <c r="C4" s="5" t="s">
        <v>5</v>
      </c>
      <c r="D4" s="79" t="s">
        <v>58</v>
      </c>
      <c r="E4" s="79"/>
      <c r="F4" s="79"/>
      <c r="G4" s="81"/>
    </row>
    <row r="5" spans="2:7" ht="50.25" customHeight="1" x14ac:dyDescent="0.25">
      <c r="B5" s="152"/>
      <c r="C5" s="9" t="s">
        <v>6</v>
      </c>
      <c r="D5" s="79" t="s">
        <v>348</v>
      </c>
      <c r="E5" s="79"/>
      <c r="F5" s="79"/>
      <c r="G5" s="81"/>
    </row>
    <row r="6" spans="2:7" ht="58.5" customHeight="1" x14ac:dyDescent="0.25">
      <c r="B6" s="152"/>
      <c r="C6" s="9" t="s">
        <v>7</v>
      </c>
      <c r="D6" s="79" t="s">
        <v>371</v>
      </c>
      <c r="E6" s="79"/>
      <c r="F6" s="79"/>
      <c r="G6" s="81"/>
    </row>
    <row r="7" spans="2:7" ht="45" customHeight="1" x14ac:dyDescent="0.25">
      <c r="B7" s="152"/>
      <c r="C7" s="9" t="s">
        <v>22</v>
      </c>
      <c r="D7" s="101" t="s">
        <v>82</v>
      </c>
      <c r="E7" s="101"/>
      <c r="F7" s="101"/>
      <c r="G7" s="103"/>
    </row>
    <row r="8" spans="2:7" ht="39.75" customHeight="1" x14ac:dyDescent="0.25">
      <c r="B8" s="152"/>
      <c r="C8" s="9" t="s">
        <v>21</v>
      </c>
      <c r="D8" s="101" t="s">
        <v>279</v>
      </c>
      <c r="E8" s="101"/>
      <c r="F8" s="101"/>
      <c r="G8" s="103"/>
    </row>
    <row r="9" spans="2:7" ht="45" customHeight="1" x14ac:dyDescent="0.25">
      <c r="B9" s="152"/>
      <c r="C9" s="9" t="s">
        <v>23</v>
      </c>
      <c r="D9" s="101" t="s">
        <v>88</v>
      </c>
      <c r="E9" s="101"/>
      <c r="F9" s="101"/>
      <c r="G9" s="103"/>
    </row>
    <row r="10" spans="2:7" ht="48.75" customHeight="1" thickBot="1" x14ac:dyDescent="0.3">
      <c r="B10" s="152"/>
      <c r="C10" s="9" t="s">
        <v>24</v>
      </c>
      <c r="D10" s="101" t="s">
        <v>92</v>
      </c>
      <c r="E10" s="101"/>
      <c r="F10" s="101"/>
      <c r="G10" s="103"/>
    </row>
    <row r="11" spans="2:7" ht="37.5" customHeight="1" x14ac:dyDescent="0.25">
      <c r="B11" s="151" t="s">
        <v>2</v>
      </c>
      <c r="C11" s="84" t="s">
        <v>42</v>
      </c>
      <c r="D11" s="79" t="s">
        <v>349</v>
      </c>
      <c r="E11" s="79"/>
      <c r="F11" s="79"/>
      <c r="G11" s="81"/>
    </row>
    <row r="12" spans="2:7" ht="36.75" customHeight="1" x14ac:dyDescent="0.25">
      <c r="B12" s="152"/>
      <c r="C12" s="85"/>
      <c r="D12" s="79"/>
      <c r="E12" s="79"/>
      <c r="F12" s="79"/>
      <c r="G12" s="81"/>
    </row>
    <row r="13" spans="2:7" ht="19.5" customHeight="1" x14ac:dyDescent="0.25">
      <c r="B13" s="152"/>
      <c r="C13" s="137" t="s">
        <v>8</v>
      </c>
      <c r="D13" s="12" t="s">
        <v>9</v>
      </c>
      <c r="E13" s="12" t="s">
        <v>12</v>
      </c>
      <c r="F13" s="12" t="s">
        <v>13</v>
      </c>
      <c r="G13" s="13" t="s">
        <v>25</v>
      </c>
    </row>
    <row r="14" spans="2:7" ht="46.5" customHeight="1" x14ac:dyDescent="0.25">
      <c r="B14" s="152"/>
      <c r="C14" s="138"/>
      <c r="D14" s="6" t="s">
        <v>11</v>
      </c>
      <c r="E14" s="6" t="s">
        <v>329</v>
      </c>
      <c r="F14" s="6" t="s">
        <v>269</v>
      </c>
      <c r="G14" s="8" t="s">
        <v>363</v>
      </c>
    </row>
    <row r="15" spans="2:7" ht="51.75" customHeight="1" x14ac:dyDescent="0.25">
      <c r="B15" s="152"/>
      <c r="C15" s="139"/>
      <c r="D15" s="6" t="s">
        <v>10</v>
      </c>
      <c r="E15" s="6" t="s">
        <v>330</v>
      </c>
      <c r="F15" s="6" t="s">
        <v>269</v>
      </c>
      <c r="G15" s="8" t="s">
        <v>363</v>
      </c>
    </row>
    <row r="16" spans="2:7" ht="40.5" customHeight="1" x14ac:dyDescent="0.25">
      <c r="B16" s="152"/>
      <c r="C16" s="14" t="s">
        <v>3</v>
      </c>
      <c r="D16" s="79" t="s">
        <v>43</v>
      </c>
      <c r="E16" s="79"/>
      <c r="F16" s="79"/>
      <c r="G16" s="81"/>
    </row>
    <row r="17" spans="2:13" ht="42" customHeight="1" x14ac:dyDescent="0.25">
      <c r="B17" s="152"/>
      <c r="C17" s="5" t="s">
        <v>4</v>
      </c>
      <c r="D17" s="79" t="s">
        <v>44</v>
      </c>
      <c r="E17" s="79"/>
      <c r="F17" s="79"/>
      <c r="G17" s="81"/>
    </row>
    <row r="18" spans="2:13" ht="37.9" customHeight="1" thickBot="1" x14ac:dyDescent="0.3">
      <c r="B18" s="152"/>
      <c r="C18" s="51" t="s">
        <v>34</v>
      </c>
      <c r="D18" s="128" t="s">
        <v>434</v>
      </c>
      <c r="E18" s="128"/>
      <c r="F18" s="128"/>
      <c r="G18" s="130"/>
    </row>
    <row r="19" spans="2:13" ht="41.25" customHeight="1" x14ac:dyDescent="0.25">
      <c r="B19" s="152"/>
      <c r="C19" s="55" t="s">
        <v>35</v>
      </c>
      <c r="D19" s="165" t="s">
        <v>94</v>
      </c>
      <c r="E19" s="134"/>
      <c r="F19" s="134"/>
      <c r="G19" s="166"/>
    </row>
    <row r="20" spans="2:13" ht="45" x14ac:dyDescent="0.25">
      <c r="B20" s="152"/>
      <c r="C20" s="9" t="s">
        <v>37</v>
      </c>
      <c r="D20" s="80" t="s">
        <v>45</v>
      </c>
      <c r="E20" s="126"/>
      <c r="F20" s="126"/>
      <c r="G20" s="127"/>
    </row>
    <row r="21" spans="2:13" ht="43.9" customHeight="1" x14ac:dyDescent="0.25">
      <c r="B21" s="152"/>
      <c r="C21" s="9" t="s">
        <v>38</v>
      </c>
      <c r="D21" s="104"/>
      <c r="E21" s="105"/>
      <c r="F21" s="105"/>
      <c r="G21" s="106"/>
    </row>
    <row r="22" spans="2:13" ht="92.25" customHeight="1" thickBot="1" x14ac:dyDescent="0.3">
      <c r="B22" s="156"/>
      <c r="C22" s="15" t="s">
        <v>36</v>
      </c>
      <c r="D22" s="128" t="s">
        <v>372</v>
      </c>
      <c r="E22" s="129"/>
      <c r="F22" s="104"/>
      <c r="G22" s="130"/>
    </row>
    <row r="23" spans="2:13" ht="33" customHeight="1" x14ac:dyDescent="0.25">
      <c r="B23" s="153" t="s">
        <v>41</v>
      </c>
      <c r="C23" s="16" t="s">
        <v>32</v>
      </c>
      <c r="D23" s="17" t="s">
        <v>56</v>
      </c>
      <c r="E23" s="109" t="s">
        <v>47</v>
      </c>
      <c r="F23" s="110"/>
      <c r="G23" s="111"/>
    </row>
    <row r="24" spans="2:13" ht="58.9" customHeight="1" x14ac:dyDescent="0.25">
      <c r="B24" s="154"/>
      <c r="C24" s="9" t="s">
        <v>27</v>
      </c>
      <c r="D24" s="18" t="s">
        <v>161</v>
      </c>
      <c r="E24" s="112" t="s">
        <v>160</v>
      </c>
      <c r="F24" s="113"/>
      <c r="G24" s="114"/>
    </row>
    <row r="25" spans="2:13" ht="63.6" customHeight="1" x14ac:dyDescent="0.25">
      <c r="B25" s="154"/>
      <c r="C25" s="82" t="s">
        <v>14</v>
      </c>
      <c r="D25" s="19" t="s">
        <v>50</v>
      </c>
      <c r="E25" s="115" t="s">
        <v>163</v>
      </c>
      <c r="F25" s="116"/>
      <c r="G25" s="117"/>
    </row>
    <row r="26" spans="2:13" ht="61.9" customHeight="1" thickBot="1" x14ac:dyDescent="0.3">
      <c r="B26" s="155"/>
      <c r="C26" s="83"/>
      <c r="D26" s="20" t="s">
        <v>158</v>
      </c>
      <c r="E26" s="123" t="s">
        <v>162</v>
      </c>
      <c r="F26" s="124"/>
      <c r="G26" s="125"/>
    </row>
    <row r="27" spans="2:13" ht="27.6" customHeight="1" x14ac:dyDescent="0.25">
      <c r="B27" s="151" t="s">
        <v>33</v>
      </c>
      <c r="C27" s="84" t="s">
        <v>26</v>
      </c>
      <c r="D27" s="21" t="s">
        <v>18</v>
      </c>
      <c r="E27" s="21" t="s">
        <v>16</v>
      </c>
      <c r="F27" s="22" t="s">
        <v>17</v>
      </c>
      <c r="G27" s="23" t="s">
        <v>40</v>
      </c>
    </row>
    <row r="28" spans="2:13" ht="33" customHeight="1" x14ac:dyDescent="0.25">
      <c r="B28" s="152"/>
      <c r="C28" s="85"/>
      <c r="D28" s="6">
        <v>2023</v>
      </c>
      <c r="E28" s="6">
        <v>60</v>
      </c>
      <c r="F28" s="6">
        <v>60</v>
      </c>
      <c r="G28" s="36">
        <v>1</v>
      </c>
      <c r="H28" s="37"/>
    </row>
    <row r="29" spans="2:13" ht="33" customHeight="1" thickBot="1" x14ac:dyDescent="0.3">
      <c r="B29" s="152"/>
      <c r="C29" s="5" t="s">
        <v>39</v>
      </c>
      <c r="D29" s="10">
        <v>2027</v>
      </c>
      <c r="E29" s="6">
        <v>60</v>
      </c>
      <c r="F29" s="6">
        <v>60</v>
      </c>
      <c r="G29" s="36">
        <v>1</v>
      </c>
      <c r="H29" s="37"/>
      <c r="I29" s="37"/>
      <c r="J29" s="37"/>
      <c r="K29" s="37"/>
      <c r="L29" s="37"/>
      <c r="M29" s="37"/>
    </row>
    <row r="30" spans="2:13" x14ac:dyDescent="0.25">
      <c r="B30" s="151" t="s">
        <v>19</v>
      </c>
      <c r="C30" s="38" t="s">
        <v>18</v>
      </c>
      <c r="D30" s="25" t="s">
        <v>16</v>
      </c>
      <c r="E30" s="25" t="s">
        <v>17</v>
      </c>
      <c r="F30" s="88" t="s">
        <v>15</v>
      </c>
      <c r="G30" s="89"/>
    </row>
    <row r="31" spans="2:13" ht="47.25" hidden="1" customHeight="1" x14ac:dyDescent="0.25">
      <c r="B31" s="152"/>
      <c r="C31" s="39">
        <v>2020</v>
      </c>
      <c r="D31" s="26"/>
      <c r="E31" s="26"/>
      <c r="F31" s="107"/>
      <c r="G31" s="108"/>
    </row>
    <row r="32" spans="2:13" ht="49.5" hidden="1" customHeight="1" x14ac:dyDescent="0.25">
      <c r="B32" s="152"/>
      <c r="C32" s="39">
        <v>2021</v>
      </c>
      <c r="D32" s="26"/>
      <c r="E32" s="26"/>
      <c r="F32" s="107"/>
      <c r="G32" s="108"/>
    </row>
    <row r="33" spans="2:10" ht="50.25" hidden="1" customHeight="1" x14ac:dyDescent="0.25">
      <c r="B33" s="152"/>
      <c r="C33" s="39">
        <v>2022</v>
      </c>
      <c r="D33" s="26"/>
      <c r="E33" s="26"/>
      <c r="F33" s="107"/>
      <c r="G33" s="108"/>
    </row>
    <row r="34" spans="2:10" ht="41.25" hidden="1" customHeight="1" x14ac:dyDescent="0.25">
      <c r="B34" s="152"/>
      <c r="C34" s="39">
        <v>2023</v>
      </c>
      <c r="D34" s="27"/>
      <c r="E34" s="26"/>
      <c r="F34" s="107"/>
      <c r="G34" s="108"/>
    </row>
    <row r="35" spans="2:10" ht="16.5" customHeight="1" x14ac:dyDescent="0.25">
      <c r="B35" s="152"/>
      <c r="C35" s="39">
        <v>2024</v>
      </c>
      <c r="D35" s="28">
        <v>60</v>
      </c>
      <c r="E35" s="11">
        <v>60</v>
      </c>
      <c r="F35" s="160">
        <v>1</v>
      </c>
      <c r="G35" s="161"/>
      <c r="H35" s="37"/>
    </row>
    <row r="36" spans="2:10" ht="16.5" customHeight="1" x14ac:dyDescent="0.25">
      <c r="B36" s="152"/>
      <c r="C36" s="39">
        <v>2025</v>
      </c>
      <c r="D36" s="28">
        <v>60</v>
      </c>
      <c r="E36" s="11">
        <v>60</v>
      </c>
      <c r="F36" s="160">
        <v>1</v>
      </c>
      <c r="G36" s="161"/>
      <c r="H36" s="37"/>
      <c r="J36" s="40"/>
    </row>
    <row r="37" spans="2:10" ht="16.5" customHeight="1" x14ac:dyDescent="0.25">
      <c r="B37" s="152"/>
      <c r="C37" s="39">
        <v>2026</v>
      </c>
      <c r="D37" s="28">
        <v>60</v>
      </c>
      <c r="E37" s="11">
        <v>60</v>
      </c>
      <c r="F37" s="160">
        <v>1</v>
      </c>
      <c r="G37" s="161"/>
      <c r="H37" s="37"/>
    </row>
    <row r="38" spans="2:10" ht="16.5" customHeight="1" thickBot="1" x14ac:dyDescent="0.3">
      <c r="B38" s="152"/>
      <c r="C38" s="39">
        <v>2027</v>
      </c>
      <c r="D38" s="28">
        <v>60</v>
      </c>
      <c r="E38" s="11">
        <v>60</v>
      </c>
      <c r="F38" s="160">
        <v>1</v>
      </c>
      <c r="G38" s="161"/>
      <c r="H38" s="37"/>
    </row>
    <row r="39" spans="2:10" ht="15" hidden="1" customHeight="1" x14ac:dyDescent="0.25">
      <c r="B39" s="152"/>
      <c r="C39" s="39">
        <v>2028</v>
      </c>
      <c r="D39" s="29">
        <v>2461598.6649886002</v>
      </c>
      <c r="E39" s="30">
        <v>6640874</v>
      </c>
      <c r="F39" s="80">
        <f t="shared" ref="F39:F41" si="0">D39/E39*100</f>
        <v>37.067390000000003</v>
      </c>
      <c r="G39" s="127"/>
    </row>
    <row r="40" spans="2:10" ht="15" hidden="1" customHeight="1" x14ac:dyDescent="0.25">
      <c r="B40" s="152"/>
      <c r="C40" s="39">
        <v>2029</v>
      </c>
      <c r="D40" s="29"/>
      <c r="E40" s="30"/>
      <c r="F40" s="80" t="e">
        <f t="shared" si="0"/>
        <v>#DIV/0!</v>
      </c>
      <c r="G40" s="127"/>
    </row>
    <row r="41" spans="2:10" ht="15.75" hidden="1" customHeight="1" thickBot="1" x14ac:dyDescent="0.3">
      <c r="B41" s="152"/>
      <c r="C41" s="39">
        <v>2030</v>
      </c>
      <c r="D41" s="29"/>
      <c r="E41" s="30"/>
      <c r="F41" s="80" t="e">
        <f t="shared" si="0"/>
        <v>#DIV/0!</v>
      </c>
      <c r="G41" s="127"/>
    </row>
    <row r="42" spans="2:10" ht="43.15" customHeight="1" x14ac:dyDescent="0.25">
      <c r="B42" s="162" t="s">
        <v>20</v>
      </c>
      <c r="C42" s="31" t="s">
        <v>28</v>
      </c>
      <c r="D42" s="92" t="s">
        <v>95</v>
      </c>
      <c r="E42" s="92"/>
      <c r="F42" s="93"/>
      <c r="G42" s="94"/>
    </row>
    <row r="43" spans="2:10" ht="40.15" customHeight="1" x14ac:dyDescent="0.25">
      <c r="B43" s="163"/>
      <c r="C43" s="32" t="s">
        <v>29</v>
      </c>
      <c r="D43" s="79" t="s">
        <v>96</v>
      </c>
      <c r="E43" s="79"/>
      <c r="F43" s="80"/>
      <c r="G43" s="81"/>
    </row>
    <row r="44" spans="2:10" ht="27.6" customHeight="1" x14ac:dyDescent="0.25">
      <c r="B44" s="163"/>
      <c r="C44" s="32" t="s">
        <v>30</v>
      </c>
      <c r="D44" s="79">
        <v>4214730357</v>
      </c>
      <c r="E44" s="79"/>
      <c r="F44" s="80"/>
      <c r="G44" s="81"/>
    </row>
    <row r="45" spans="2:10" ht="30.6" customHeight="1" thickBot="1" x14ac:dyDescent="0.3">
      <c r="B45" s="164"/>
      <c r="C45" s="41" t="s">
        <v>31</v>
      </c>
      <c r="D45" s="71" t="s">
        <v>97</v>
      </c>
      <c r="E45" s="72"/>
      <c r="F45" s="72"/>
      <c r="G45" s="73"/>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phoneticPr fontId="13" type="noConversion"/>
  <hyperlinks>
    <hyperlink ref="D45" r:id="rId1" xr:uid="{B10B9100-9F46-4209-A4F9-52CBC8988F64}"/>
  </hyperlinks>
  <pageMargins left="0.25" right="0.25" top="0.75" bottom="0.75" header="0.3" footer="0.3"/>
  <pageSetup scale="45"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2FEF7-FCAA-45D8-9394-1ABB74A7B098}">
  <dimension ref="B1:M45"/>
  <sheetViews>
    <sheetView showGridLines="0" view="pageBreakPreview" topLeftCell="A4" zoomScale="60" zoomScaleNormal="55" workbookViewId="0">
      <selection activeCell="D9" sqref="D9:G9"/>
    </sheetView>
  </sheetViews>
  <sheetFormatPr baseColWidth="10" defaultColWidth="11.5703125" defaultRowHeight="15" x14ac:dyDescent="0.25"/>
  <cols>
    <col min="1" max="1" width="15.7109375" style="4" customWidth="1"/>
    <col min="2" max="2" width="20.5703125" style="4" customWidth="1"/>
    <col min="3" max="3" width="23.28515625" style="4" customWidth="1"/>
    <col min="4" max="4" width="20.85546875" style="4" customWidth="1"/>
    <col min="5" max="5" width="63.5703125" style="4" customWidth="1"/>
    <col min="6" max="6" width="39.5703125" style="4" customWidth="1"/>
    <col min="7" max="7" width="19.42578125" style="4" customWidth="1"/>
    <col min="8" max="8" width="11.42578125" style="4" customWidth="1"/>
    <col min="9" max="16384" width="11.5703125" style="4"/>
  </cols>
  <sheetData>
    <row r="1" spans="2:7" ht="8.25" customHeight="1" thickBot="1" x14ac:dyDescent="0.3"/>
    <row r="2" spans="2:7" ht="30.75" customHeight="1" x14ac:dyDescent="0.25">
      <c r="B2" s="143"/>
      <c r="C2" s="145" t="s">
        <v>0</v>
      </c>
      <c r="D2" s="146"/>
      <c r="E2" s="146"/>
      <c r="F2" s="146"/>
      <c r="G2" s="147"/>
    </row>
    <row r="3" spans="2:7" ht="31.5" customHeight="1" thickBot="1" x14ac:dyDescent="0.3">
      <c r="B3" s="144"/>
      <c r="C3" s="148"/>
      <c r="D3" s="149"/>
      <c r="E3" s="149"/>
      <c r="F3" s="149"/>
      <c r="G3" s="150"/>
    </row>
    <row r="4" spans="2:7" ht="37.5" customHeight="1" x14ac:dyDescent="0.25">
      <c r="B4" s="151" t="s">
        <v>1</v>
      </c>
      <c r="C4" s="5" t="s">
        <v>5</v>
      </c>
      <c r="D4" s="79" t="s">
        <v>59</v>
      </c>
      <c r="E4" s="80"/>
      <c r="F4" s="80"/>
      <c r="G4" s="81"/>
    </row>
    <row r="5" spans="2:7" ht="50.25" customHeight="1" x14ac:dyDescent="0.25">
      <c r="B5" s="152"/>
      <c r="C5" s="9" t="s">
        <v>6</v>
      </c>
      <c r="D5" s="79" t="s">
        <v>331</v>
      </c>
      <c r="E5" s="80"/>
      <c r="F5" s="80"/>
      <c r="G5" s="81"/>
    </row>
    <row r="6" spans="2:7" ht="58.5" customHeight="1" x14ac:dyDescent="0.25">
      <c r="B6" s="152"/>
      <c r="C6" s="9" t="s">
        <v>7</v>
      </c>
      <c r="D6" s="79" t="s">
        <v>373</v>
      </c>
      <c r="E6" s="80"/>
      <c r="F6" s="80"/>
      <c r="G6" s="81"/>
    </row>
    <row r="7" spans="2:7" ht="45" customHeight="1" x14ac:dyDescent="0.25">
      <c r="B7" s="152"/>
      <c r="C7" s="9" t="s">
        <v>22</v>
      </c>
      <c r="D7" s="101" t="s">
        <v>81</v>
      </c>
      <c r="E7" s="102"/>
      <c r="F7" s="102"/>
      <c r="G7" s="103"/>
    </row>
    <row r="8" spans="2:7" ht="39.75" customHeight="1" x14ac:dyDescent="0.25">
      <c r="B8" s="152"/>
      <c r="C8" s="9" t="s">
        <v>21</v>
      </c>
      <c r="D8" s="101" t="s">
        <v>350</v>
      </c>
      <c r="E8" s="102"/>
      <c r="F8" s="102"/>
      <c r="G8" s="103"/>
    </row>
    <row r="9" spans="2:7" ht="45" customHeight="1" x14ac:dyDescent="0.25">
      <c r="B9" s="152"/>
      <c r="C9" s="9" t="s">
        <v>23</v>
      </c>
      <c r="D9" s="102" t="s">
        <v>89</v>
      </c>
      <c r="E9" s="118"/>
      <c r="F9" s="118"/>
      <c r="G9" s="119"/>
    </row>
    <row r="10" spans="2:7" ht="48.75" customHeight="1" thickBot="1" x14ac:dyDescent="0.3">
      <c r="B10" s="152"/>
      <c r="C10" s="9" t="s">
        <v>24</v>
      </c>
      <c r="D10" s="140" t="s">
        <v>90</v>
      </c>
      <c r="E10" s="141"/>
      <c r="F10" s="141"/>
      <c r="G10" s="142"/>
    </row>
    <row r="11" spans="2:7" ht="37.5" customHeight="1" x14ac:dyDescent="0.25">
      <c r="B11" s="151" t="s">
        <v>2</v>
      </c>
      <c r="C11" s="84" t="s">
        <v>42</v>
      </c>
      <c r="D11" s="131" t="s">
        <v>351</v>
      </c>
      <c r="E11" s="132"/>
      <c r="F11" s="132"/>
      <c r="G11" s="133"/>
    </row>
    <row r="12" spans="2:7" ht="36.75" customHeight="1" x14ac:dyDescent="0.25">
      <c r="B12" s="152"/>
      <c r="C12" s="85"/>
      <c r="D12" s="134"/>
      <c r="E12" s="135"/>
      <c r="F12" s="135"/>
      <c r="G12" s="136"/>
    </row>
    <row r="13" spans="2:7" ht="19.5" customHeight="1" x14ac:dyDescent="0.25">
      <c r="B13" s="152"/>
      <c r="C13" s="137" t="s">
        <v>8</v>
      </c>
      <c r="D13" s="12" t="s">
        <v>9</v>
      </c>
      <c r="E13" s="12" t="s">
        <v>12</v>
      </c>
      <c r="F13" s="13" t="s">
        <v>13</v>
      </c>
      <c r="G13" s="13" t="s">
        <v>25</v>
      </c>
    </row>
    <row r="14" spans="2:7" ht="46.5" customHeight="1" x14ac:dyDescent="0.25">
      <c r="B14" s="152"/>
      <c r="C14" s="138"/>
      <c r="D14" s="6" t="s">
        <v>11</v>
      </c>
      <c r="E14" s="7" t="s">
        <v>352</v>
      </c>
      <c r="F14" s="7" t="s">
        <v>288</v>
      </c>
      <c r="G14" s="8" t="s">
        <v>363</v>
      </c>
    </row>
    <row r="15" spans="2:7" ht="51.75" customHeight="1" x14ac:dyDescent="0.25">
      <c r="B15" s="152"/>
      <c r="C15" s="139"/>
      <c r="D15" s="6" t="s">
        <v>10</v>
      </c>
      <c r="E15" s="7" t="s">
        <v>321</v>
      </c>
      <c r="F15" s="7" t="s">
        <v>289</v>
      </c>
      <c r="G15" s="8" t="s">
        <v>363</v>
      </c>
    </row>
    <row r="16" spans="2:7" ht="40.5" customHeight="1" x14ac:dyDescent="0.25">
      <c r="B16" s="152"/>
      <c r="C16" s="14" t="s">
        <v>3</v>
      </c>
      <c r="D16" s="79" t="s">
        <v>43</v>
      </c>
      <c r="E16" s="79"/>
      <c r="F16" s="80"/>
      <c r="G16" s="81"/>
    </row>
    <row r="17" spans="2:13" ht="42" customHeight="1" x14ac:dyDescent="0.25">
      <c r="B17" s="152"/>
      <c r="C17" s="5" t="s">
        <v>4</v>
      </c>
      <c r="D17" s="79" t="s">
        <v>44</v>
      </c>
      <c r="E17" s="80"/>
      <c r="F17" s="80"/>
      <c r="G17" s="81"/>
    </row>
    <row r="18" spans="2:13" ht="37.9" customHeight="1" x14ac:dyDescent="0.25">
      <c r="B18" s="152"/>
      <c r="C18" s="5" t="s">
        <v>34</v>
      </c>
      <c r="D18" s="80" t="s">
        <v>434</v>
      </c>
      <c r="E18" s="126"/>
      <c r="F18" s="126"/>
      <c r="G18" s="127"/>
    </row>
    <row r="19" spans="2:13" ht="41.25" customHeight="1" x14ac:dyDescent="0.25">
      <c r="B19" s="152"/>
      <c r="C19" s="9" t="s">
        <v>35</v>
      </c>
      <c r="D19" s="79" t="s">
        <v>270</v>
      </c>
      <c r="E19" s="80"/>
      <c r="F19" s="80"/>
      <c r="G19" s="81"/>
    </row>
    <row r="20" spans="2:13" ht="45" x14ac:dyDescent="0.25">
      <c r="B20" s="152"/>
      <c r="C20" s="9" t="s">
        <v>37</v>
      </c>
      <c r="D20" s="80" t="s">
        <v>271</v>
      </c>
      <c r="E20" s="126"/>
      <c r="F20" s="126"/>
      <c r="G20" s="127"/>
    </row>
    <row r="21" spans="2:13" ht="43.9" customHeight="1" x14ac:dyDescent="0.25">
      <c r="B21" s="152"/>
      <c r="C21" s="9" t="s">
        <v>38</v>
      </c>
      <c r="D21" s="104"/>
      <c r="E21" s="105"/>
      <c r="F21" s="105"/>
      <c r="G21" s="106"/>
    </row>
    <row r="22" spans="2:13" ht="183" customHeight="1" thickBot="1" x14ac:dyDescent="0.3">
      <c r="B22" s="156"/>
      <c r="C22" s="15" t="s">
        <v>36</v>
      </c>
      <c r="D22" s="167" t="s">
        <v>374</v>
      </c>
      <c r="E22" s="168"/>
      <c r="F22" s="169"/>
      <c r="G22" s="170"/>
    </row>
    <row r="23" spans="2:13" ht="33" customHeight="1" x14ac:dyDescent="0.25">
      <c r="B23" s="153" t="s">
        <v>41</v>
      </c>
      <c r="C23" s="16" t="s">
        <v>32</v>
      </c>
      <c r="D23" s="17" t="s">
        <v>56</v>
      </c>
      <c r="E23" s="109" t="s">
        <v>47</v>
      </c>
      <c r="F23" s="110"/>
      <c r="G23" s="111"/>
    </row>
    <row r="24" spans="2:13" ht="58.9" customHeight="1" x14ac:dyDescent="0.25">
      <c r="B24" s="154"/>
      <c r="C24" s="9" t="s">
        <v>27</v>
      </c>
      <c r="D24" s="18" t="s">
        <v>166</v>
      </c>
      <c r="E24" s="112" t="s">
        <v>167</v>
      </c>
      <c r="F24" s="113"/>
      <c r="G24" s="114"/>
    </row>
    <row r="25" spans="2:13" ht="63.6" customHeight="1" x14ac:dyDescent="0.25">
      <c r="B25" s="154"/>
      <c r="C25" s="82" t="s">
        <v>14</v>
      </c>
      <c r="D25" s="19" t="s">
        <v>50</v>
      </c>
      <c r="E25" s="115" t="s">
        <v>155</v>
      </c>
      <c r="F25" s="116"/>
      <c r="G25" s="117"/>
    </row>
    <row r="26" spans="2:13" ht="61.9" customHeight="1" thickBot="1" x14ac:dyDescent="0.3">
      <c r="B26" s="155"/>
      <c r="C26" s="83"/>
      <c r="D26" s="20" t="s">
        <v>168</v>
      </c>
      <c r="E26" s="123" t="s">
        <v>322</v>
      </c>
      <c r="F26" s="124"/>
      <c r="G26" s="125"/>
    </row>
    <row r="27" spans="2:13" ht="27.6" customHeight="1" x14ac:dyDescent="0.25">
      <c r="B27" s="151" t="s">
        <v>33</v>
      </c>
      <c r="C27" s="84" t="s">
        <v>26</v>
      </c>
      <c r="D27" s="21" t="s">
        <v>18</v>
      </c>
      <c r="E27" s="21" t="s">
        <v>16</v>
      </c>
      <c r="F27" s="22" t="s">
        <v>17</v>
      </c>
      <c r="G27" s="23" t="s">
        <v>40</v>
      </c>
    </row>
    <row r="28" spans="2:13" ht="48.6" customHeight="1" x14ac:dyDescent="0.25">
      <c r="B28" s="152"/>
      <c r="C28" s="85"/>
      <c r="D28" s="6">
        <v>2023</v>
      </c>
      <c r="E28" s="6">
        <v>130</v>
      </c>
      <c r="F28" s="6">
        <v>11083</v>
      </c>
      <c r="G28" s="42">
        <f>E28/F28*100000</f>
        <v>1172.9676080483623</v>
      </c>
      <c r="H28" s="37"/>
    </row>
    <row r="29" spans="2:13" ht="54.6" customHeight="1" thickBot="1" x14ac:dyDescent="0.3">
      <c r="B29" s="152"/>
      <c r="C29" s="5" t="s">
        <v>39</v>
      </c>
      <c r="D29" s="10">
        <v>2027</v>
      </c>
      <c r="E29" s="6">
        <v>126</v>
      </c>
      <c r="F29" s="6">
        <v>11083</v>
      </c>
      <c r="G29" s="57">
        <f>E29/F29*100000</f>
        <v>1136.8762970314897</v>
      </c>
      <c r="H29" s="37"/>
      <c r="I29" s="37"/>
      <c r="J29" s="37"/>
      <c r="K29" s="37"/>
      <c r="L29" s="37"/>
      <c r="M29" s="37"/>
    </row>
    <row r="30" spans="2:13" x14ac:dyDescent="0.25">
      <c r="B30" s="151" t="s">
        <v>19</v>
      </c>
      <c r="C30" s="38" t="s">
        <v>18</v>
      </c>
      <c r="D30" s="25" t="s">
        <v>16</v>
      </c>
      <c r="E30" s="25" t="s">
        <v>17</v>
      </c>
      <c r="F30" s="88" t="s">
        <v>15</v>
      </c>
      <c r="G30" s="89"/>
    </row>
    <row r="31" spans="2:13" ht="47.25" hidden="1" customHeight="1" x14ac:dyDescent="0.25">
      <c r="B31" s="152"/>
      <c r="C31" s="39">
        <v>2020</v>
      </c>
      <c r="D31" s="26"/>
      <c r="E31" s="26"/>
      <c r="F31" s="107"/>
      <c r="G31" s="108"/>
    </row>
    <row r="32" spans="2:13" ht="49.5" hidden="1" customHeight="1" x14ac:dyDescent="0.25">
      <c r="B32" s="152"/>
      <c r="C32" s="39">
        <v>2021</v>
      </c>
      <c r="D32" s="26"/>
      <c r="E32" s="26"/>
      <c r="F32" s="107"/>
      <c r="G32" s="108"/>
    </row>
    <row r="33" spans="2:11" ht="50.25" hidden="1" customHeight="1" x14ac:dyDescent="0.25">
      <c r="B33" s="152"/>
      <c r="C33" s="39">
        <v>2022</v>
      </c>
      <c r="D33" s="26"/>
      <c r="E33" s="26"/>
      <c r="F33" s="107"/>
      <c r="G33" s="108"/>
    </row>
    <row r="34" spans="2:11" ht="41.25" hidden="1" customHeight="1" x14ac:dyDescent="0.25">
      <c r="B34" s="152"/>
      <c r="C34" s="39">
        <v>2023</v>
      </c>
      <c r="D34" s="27"/>
      <c r="E34" s="26"/>
      <c r="F34" s="107"/>
      <c r="G34" s="108"/>
    </row>
    <row r="35" spans="2:11" ht="27" customHeight="1" x14ac:dyDescent="0.25">
      <c r="B35" s="152"/>
      <c r="C35" s="39">
        <v>2024</v>
      </c>
      <c r="D35" s="28">
        <v>129</v>
      </c>
      <c r="E35" s="11">
        <v>11083</v>
      </c>
      <c r="F35" s="171">
        <f>(D35/E35)*100000</f>
        <v>1163.944780294144</v>
      </c>
      <c r="G35" s="172"/>
      <c r="H35" s="37"/>
    </row>
    <row r="36" spans="2:11" ht="27" customHeight="1" x14ac:dyDescent="0.25">
      <c r="B36" s="152"/>
      <c r="C36" s="39">
        <v>2025</v>
      </c>
      <c r="D36" s="28">
        <v>128</v>
      </c>
      <c r="E36" s="11">
        <v>11083</v>
      </c>
      <c r="F36" s="171">
        <f t="shared" ref="F36:F38" si="0">(D36/E36)*100000</f>
        <v>1154.921952539926</v>
      </c>
      <c r="G36" s="172"/>
      <c r="H36" s="37"/>
      <c r="J36" s="40"/>
    </row>
    <row r="37" spans="2:11" ht="27" customHeight="1" x14ac:dyDescent="0.25">
      <c r="B37" s="152"/>
      <c r="C37" s="39">
        <v>2026</v>
      </c>
      <c r="D37" s="28">
        <v>127</v>
      </c>
      <c r="E37" s="11">
        <v>11083</v>
      </c>
      <c r="F37" s="171">
        <f t="shared" si="0"/>
        <v>1145.899124785708</v>
      </c>
      <c r="G37" s="172"/>
      <c r="H37" s="37"/>
      <c r="J37" s="175"/>
      <c r="K37" s="175"/>
    </row>
    <row r="38" spans="2:11" ht="27" customHeight="1" thickBot="1" x14ac:dyDescent="0.3">
      <c r="B38" s="152"/>
      <c r="C38" s="39">
        <v>2027</v>
      </c>
      <c r="D38" s="28">
        <v>126</v>
      </c>
      <c r="E38" s="11">
        <v>11083</v>
      </c>
      <c r="F38" s="171">
        <f t="shared" si="0"/>
        <v>1136.8762970314897</v>
      </c>
      <c r="G38" s="172"/>
      <c r="H38" s="37"/>
    </row>
    <row r="39" spans="2:11" ht="15" hidden="1" customHeight="1" x14ac:dyDescent="0.25">
      <c r="B39" s="152"/>
      <c r="C39" s="39">
        <v>2028</v>
      </c>
      <c r="D39" s="29">
        <v>2461598.6649886002</v>
      </c>
      <c r="E39" s="30">
        <v>6640874</v>
      </c>
      <c r="F39" s="173">
        <f t="shared" ref="F39:F41" si="1">D39/E39*100000</f>
        <v>37067.39</v>
      </c>
      <c r="G39" s="174"/>
    </row>
    <row r="40" spans="2:11" ht="15" hidden="1" customHeight="1" x14ac:dyDescent="0.25">
      <c r="B40" s="152"/>
      <c r="C40" s="39">
        <v>2029</v>
      </c>
      <c r="D40" s="29"/>
      <c r="E40" s="30"/>
      <c r="F40" s="173" t="e">
        <f t="shared" si="1"/>
        <v>#DIV/0!</v>
      </c>
      <c r="G40" s="174"/>
    </row>
    <row r="41" spans="2:11" ht="15.75" hidden="1" customHeight="1" thickBot="1" x14ac:dyDescent="0.3">
      <c r="B41" s="152"/>
      <c r="C41" s="39">
        <v>2030</v>
      </c>
      <c r="D41" s="29"/>
      <c r="E41" s="30"/>
      <c r="F41" s="173" t="e">
        <f t="shared" si="1"/>
        <v>#DIV/0!</v>
      </c>
      <c r="G41" s="174"/>
    </row>
    <row r="42" spans="2:11" ht="43.15" customHeight="1" x14ac:dyDescent="0.25">
      <c r="B42" s="162" t="s">
        <v>20</v>
      </c>
      <c r="C42" s="31" t="s">
        <v>28</v>
      </c>
      <c r="D42" s="92" t="s">
        <v>98</v>
      </c>
      <c r="E42" s="92"/>
      <c r="F42" s="93"/>
      <c r="G42" s="94"/>
    </row>
    <row r="43" spans="2:11" ht="40.15" customHeight="1" x14ac:dyDescent="0.25">
      <c r="B43" s="163"/>
      <c r="C43" s="32" t="s">
        <v>29</v>
      </c>
      <c r="D43" s="79" t="s">
        <v>99</v>
      </c>
      <c r="E43" s="79"/>
      <c r="F43" s="80"/>
      <c r="G43" s="81"/>
    </row>
    <row r="44" spans="2:11" ht="27.6" customHeight="1" x14ac:dyDescent="0.25">
      <c r="B44" s="163"/>
      <c r="C44" s="32" t="s">
        <v>30</v>
      </c>
      <c r="D44" s="79" t="s">
        <v>108</v>
      </c>
      <c r="E44" s="79"/>
      <c r="F44" s="80"/>
      <c r="G44" s="81"/>
    </row>
    <row r="45" spans="2:11" ht="30.6" customHeight="1" thickBot="1" x14ac:dyDescent="0.3">
      <c r="B45" s="164"/>
      <c r="C45" s="41" t="s">
        <v>31</v>
      </c>
      <c r="D45" s="71" t="s">
        <v>100</v>
      </c>
      <c r="E45" s="72"/>
      <c r="F45" s="72"/>
      <c r="G45" s="73"/>
    </row>
  </sheetData>
  <mergeCells count="48">
    <mergeCell ref="J37:K3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F3A65DFB-0F01-4D23-9219-6FD7394136B1}"/>
  </hyperlinks>
  <pageMargins left="0.25" right="0.25" top="0.75" bottom="0.75" header="0.3" footer="0.3"/>
  <pageSetup scale="42"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AD305-182C-4C0F-889E-90A6A979DDB2}">
  <dimension ref="A1:K45"/>
  <sheetViews>
    <sheetView showGridLines="0" view="pageBreakPreview" topLeftCell="B13" zoomScale="55" zoomScaleNormal="84" zoomScaleSheetLayoutView="55" workbookViewId="0">
      <selection activeCell="E36" sqref="E36"/>
    </sheetView>
  </sheetViews>
  <sheetFormatPr baseColWidth="10" defaultColWidth="11.5703125" defaultRowHeight="15" x14ac:dyDescent="0.25"/>
  <cols>
    <col min="1" max="1" width="20.140625"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15.5703125" style="1" customWidth="1"/>
    <col min="8" max="8" width="11.42578125" style="1" customWidth="1"/>
    <col min="9" max="16384" width="11.5703125" style="1"/>
  </cols>
  <sheetData>
    <row r="1" spans="1:11" ht="8.25" customHeight="1" thickBot="1" x14ac:dyDescent="0.3"/>
    <row r="2" spans="1:11" ht="30.75" customHeight="1" x14ac:dyDescent="0.25">
      <c r="B2" s="143"/>
      <c r="C2" s="145" t="s">
        <v>0</v>
      </c>
      <c r="D2" s="146"/>
      <c r="E2" s="146"/>
      <c r="F2" s="146"/>
      <c r="G2" s="147"/>
      <c r="H2" s="4"/>
      <c r="I2" s="4"/>
      <c r="J2" s="4"/>
      <c r="K2" s="4"/>
    </row>
    <row r="3" spans="1:11" ht="31.5" customHeight="1" thickBot="1" x14ac:dyDescent="0.3">
      <c r="B3" s="144"/>
      <c r="C3" s="148"/>
      <c r="D3" s="149"/>
      <c r="E3" s="149"/>
      <c r="F3" s="149"/>
      <c r="G3" s="150"/>
      <c r="H3" s="4"/>
      <c r="I3" s="4"/>
      <c r="J3" s="4"/>
      <c r="K3" s="4"/>
    </row>
    <row r="4" spans="1:11" ht="37.5" customHeight="1" x14ac:dyDescent="0.25">
      <c r="A4" s="2"/>
      <c r="B4" s="151" t="s">
        <v>1</v>
      </c>
      <c r="C4" s="5" t="s">
        <v>5</v>
      </c>
      <c r="D4" s="79" t="s">
        <v>60</v>
      </c>
      <c r="E4" s="80"/>
      <c r="F4" s="80"/>
      <c r="G4" s="81"/>
      <c r="H4" s="4"/>
      <c r="I4" s="4"/>
      <c r="J4" s="4"/>
      <c r="K4" s="4"/>
    </row>
    <row r="5" spans="1:11" ht="50.25" customHeight="1" x14ac:dyDescent="0.25">
      <c r="A5" s="2"/>
      <c r="B5" s="152"/>
      <c r="C5" s="9" t="s">
        <v>6</v>
      </c>
      <c r="D5" s="79" t="s">
        <v>370</v>
      </c>
      <c r="E5" s="80"/>
      <c r="F5" s="80"/>
      <c r="G5" s="81"/>
      <c r="H5" s="4"/>
      <c r="I5" s="4"/>
      <c r="J5" s="4"/>
      <c r="K5" s="4"/>
    </row>
    <row r="6" spans="1:11" ht="58.5" customHeight="1" x14ac:dyDescent="0.25">
      <c r="A6" s="2"/>
      <c r="B6" s="152"/>
      <c r="C6" s="9" t="s">
        <v>7</v>
      </c>
      <c r="D6" s="79" t="s">
        <v>375</v>
      </c>
      <c r="E6" s="80"/>
      <c r="F6" s="80"/>
      <c r="G6" s="81"/>
      <c r="H6" s="4"/>
      <c r="I6" s="4"/>
      <c r="J6" s="4"/>
      <c r="K6" s="4"/>
    </row>
    <row r="7" spans="1:11" ht="45" customHeight="1" x14ac:dyDescent="0.25">
      <c r="A7" s="2"/>
      <c r="B7" s="152"/>
      <c r="C7" s="9" t="s">
        <v>22</v>
      </c>
      <c r="D7" s="101" t="s">
        <v>81</v>
      </c>
      <c r="E7" s="102"/>
      <c r="F7" s="102"/>
      <c r="G7" s="103"/>
      <c r="H7" s="4"/>
      <c r="I7" s="4"/>
      <c r="J7" s="4"/>
      <c r="K7" s="4"/>
    </row>
    <row r="8" spans="1:11" ht="39.75" customHeight="1" x14ac:dyDescent="0.25">
      <c r="A8" s="2"/>
      <c r="B8" s="152"/>
      <c r="C8" s="9" t="s">
        <v>21</v>
      </c>
      <c r="D8" s="101" t="s">
        <v>366</v>
      </c>
      <c r="E8" s="102"/>
      <c r="F8" s="102"/>
      <c r="G8" s="103"/>
      <c r="H8" s="4"/>
      <c r="I8" s="4"/>
      <c r="J8" s="4"/>
      <c r="K8" s="4"/>
    </row>
    <row r="9" spans="1:11" ht="45" customHeight="1" x14ac:dyDescent="0.25">
      <c r="A9" s="2"/>
      <c r="B9" s="152"/>
      <c r="C9" s="9" t="s">
        <v>23</v>
      </c>
      <c r="D9" s="102" t="s">
        <v>89</v>
      </c>
      <c r="E9" s="118"/>
      <c r="F9" s="118"/>
      <c r="G9" s="119"/>
      <c r="H9" s="4"/>
      <c r="I9" s="4"/>
      <c r="J9" s="4"/>
      <c r="K9" s="4"/>
    </row>
    <row r="10" spans="1:11" ht="48.75" customHeight="1" thickBot="1" x14ac:dyDescent="0.3">
      <c r="A10" s="2"/>
      <c r="B10" s="152"/>
      <c r="C10" s="9" t="s">
        <v>24</v>
      </c>
      <c r="D10" s="140" t="s">
        <v>90</v>
      </c>
      <c r="E10" s="141"/>
      <c r="F10" s="141"/>
      <c r="G10" s="142"/>
      <c r="H10" s="4"/>
      <c r="I10" s="4"/>
      <c r="J10" s="4"/>
      <c r="K10" s="4"/>
    </row>
    <row r="11" spans="1:11" ht="37.5" customHeight="1" x14ac:dyDescent="0.25">
      <c r="A11" s="2"/>
      <c r="B11" s="151" t="s">
        <v>2</v>
      </c>
      <c r="C11" s="84" t="s">
        <v>42</v>
      </c>
      <c r="D11" s="131" t="s">
        <v>437</v>
      </c>
      <c r="E11" s="132"/>
      <c r="F11" s="132"/>
      <c r="G11" s="133"/>
      <c r="H11" s="4"/>
      <c r="I11" s="4"/>
      <c r="J11" s="4"/>
      <c r="K11" s="4"/>
    </row>
    <row r="12" spans="1:11" ht="36.75" customHeight="1" x14ac:dyDescent="0.25">
      <c r="A12" s="2"/>
      <c r="B12" s="152"/>
      <c r="C12" s="85"/>
      <c r="D12" s="134"/>
      <c r="E12" s="135"/>
      <c r="F12" s="135"/>
      <c r="G12" s="136"/>
      <c r="H12" s="4"/>
      <c r="I12" s="4"/>
      <c r="J12" s="4"/>
      <c r="K12" s="4"/>
    </row>
    <row r="13" spans="1:11" ht="19.5" customHeight="1" x14ac:dyDescent="0.25">
      <c r="A13" s="2"/>
      <c r="B13" s="152"/>
      <c r="C13" s="137" t="s">
        <v>8</v>
      </c>
      <c r="D13" s="12" t="s">
        <v>9</v>
      </c>
      <c r="E13" s="12" t="s">
        <v>12</v>
      </c>
      <c r="F13" s="13" t="s">
        <v>13</v>
      </c>
      <c r="G13" s="13" t="s">
        <v>25</v>
      </c>
      <c r="H13" s="4"/>
      <c r="I13" s="4"/>
      <c r="J13" s="4"/>
      <c r="K13" s="4"/>
    </row>
    <row r="14" spans="1:11" ht="45" customHeight="1" x14ac:dyDescent="0.25">
      <c r="A14" s="2"/>
      <c r="B14" s="152"/>
      <c r="C14" s="138"/>
      <c r="D14" s="6" t="s">
        <v>11</v>
      </c>
      <c r="E14" s="7" t="s">
        <v>332</v>
      </c>
      <c r="F14" s="7" t="s">
        <v>83</v>
      </c>
      <c r="G14" s="8" t="s">
        <v>363</v>
      </c>
      <c r="H14" s="4"/>
      <c r="I14" s="4"/>
      <c r="J14" s="4"/>
      <c r="K14" s="4"/>
    </row>
    <row r="15" spans="1:11" ht="44.25" customHeight="1" x14ac:dyDescent="0.25">
      <c r="A15" s="2"/>
      <c r="B15" s="152"/>
      <c r="C15" s="139"/>
      <c r="D15" s="6" t="s">
        <v>10</v>
      </c>
      <c r="E15" s="7" t="s">
        <v>333</v>
      </c>
      <c r="F15" s="7" t="s">
        <v>274</v>
      </c>
      <c r="G15" s="8" t="s">
        <v>363</v>
      </c>
      <c r="H15" s="4"/>
      <c r="I15" s="4"/>
      <c r="J15" s="4"/>
      <c r="K15" s="4"/>
    </row>
    <row r="16" spans="1:11" ht="40.5" customHeight="1" x14ac:dyDescent="0.25">
      <c r="A16" s="2"/>
      <c r="B16" s="152"/>
      <c r="C16" s="14" t="s">
        <v>3</v>
      </c>
      <c r="D16" s="79" t="s">
        <v>43</v>
      </c>
      <c r="E16" s="79"/>
      <c r="F16" s="80"/>
      <c r="G16" s="81"/>
      <c r="H16" s="4"/>
      <c r="I16" s="4"/>
      <c r="J16" s="4"/>
      <c r="K16" s="4"/>
    </row>
    <row r="17" spans="1:11" ht="42" customHeight="1" x14ac:dyDescent="0.25">
      <c r="A17" s="2"/>
      <c r="B17" s="152"/>
      <c r="C17" s="5" t="s">
        <v>4</v>
      </c>
      <c r="D17" s="79" t="s">
        <v>44</v>
      </c>
      <c r="E17" s="80"/>
      <c r="F17" s="80"/>
      <c r="G17" s="81"/>
      <c r="H17" s="4"/>
      <c r="I17" s="4"/>
      <c r="J17" s="4"/>
      <c r="K17" s="4"/>
    </row>
    <row r="18" spans="1:11" ht="37.9" customHeight="1" x14ac:dyDescent="0.25">
      <c r="A18" s="2"/>
      <c r="B18" s="152"/>
      <c r="C18" s="5" t="s">
        <v>34</v>
      </c>
      <c r="D18" s="80" t="s">
        <v>434</v>
      </c>
      <c r="E18" s="126"/>
      <c r="F18" s="126"/>
      <c r="G18" s="127"/>
      <c r="H18" s="4"/>
      <c r="I18" s="4"/>
      <c r="J18" s="4"/>
      <c r="K18" s="4"/>
    </row>
    <row r="19" spans="1:11" ht="41.25" customHeight="1" x14ac:dyDescent="0.25">
      <c r="A19" s="2"/>
      <c r="B19" s="152"/>
      <c r="C19" s="9" t="s">
        <v>35</v>
      </c>
      <c r="D19" s="79" t="s">
        <v>94</v>
      </c>
      <c r="E19" s="80"/>
      <c r="F19" s="80"/>
      <c r="G19" s="81"/>
      <c r="H19" s="4"/>
      <c r="I19" s="4"/>
      <c r="J19" s="4"/>
      <c r="K19" s="4"/>
    </row>
    <row r="20" spans="1:11" ht="45" x14ac:dyDescent="0.25">
      <c r="A20" s="2"/>
      <c r="B20" s="152"/>
      <c r="C20" s="9" t="s">
        <v>37</v>
      </c>
      <c r="D20" s="80" t="s">
        <v>45</v>
      </c>
      <c r="E20" s="126"/>
      <c r="F20" s="126"/>
      <c r="G20" s="127"/>
      <c r="H20" s="4"/>
      <c r="I20" s="4"/>
      <c r="J20" s="4"/>
      <c r="K20" s="4"/>
    </row>
    <row r="21" spans="1:11" ht="43.9" customHeight="1" x14ac:dyDescent="0.25">
      <c r="A21" s="2"/>
      <c r="B21" s="152"/>
      <c r="C21" s="9" t="s">
        <v>38</v>
      </c>
      <c r="D21" s="104"/>
      <c r="E21" s="105"/>
      <c r="F21" s="105"/>
      <c r="G21" s="106"/>
      <c r="H21" s="4"/>
      <c r="I21" s="4"/>
      <c r="J21" s="4"/>
      <c r="K21" s="4"/>
    </row>
    <row r="22" spans="1:11" ht="64.5" customHeight="1" thickBot="1" x14ac:dyDescent="0.3">
      <c r="A22" s="2"/>
      <c r="B22" s="156"/>
      <c r="C22" s="15" t="s">
        <v>36</v>
      </c>
      <c r="D22" s="128" t="s">
        <v>376</v>
      </c>
      <c r="E22" s="129"/>
      <c r="F22" s="104"/>
      <c r="G22" s="130"/>
      <c r="H22" s="4"/>
      <c r="I22" s="4"/>
      <c r="J22" s="4"/>
      <c r="K22" s="4"/>
    </row>
    <row r="23" spans="1:11" ht="33" customHeight="1" x14ac:dyDescent="0.25">
      <c r="A23" s="2"/>
      <c r="B23" s="153" t="s">
        <v>41</v>
      </c>
      <c r="C23" s="16" t="s">
        <v>32</v>
      </c>
      <c r="D23" s="17" t="s">
        <v>56</v>
      </c>
      <c r="E23" s="109" t="s">
        <v>47</v>
      </c>
      <c r="F23" s="110"/>
      <c r="G23" s="111"/>
      <c r="H23" s="4"/>
      <c r="I23" s="4"/>
      <c r="J23" s="4"/>
      <c r="K23" s="4"/>
    </row>
    <row r="24" spans="1:11" ht="58.9" customHeight="1" x14ac:dyDescent="0.25">
      <c r="A24" s="2"/>
      <c r="B24" s="154"/>
      <c r="C24" s="9" t="s">
        <v>27</v>
      </c>
      <c r="D24" s="18" t="s">
        <v>169</v>
      </c>
      <c r="E24" s="112" t="s">
        <v>170</v>
      </c>
      <c r="F24" s="113"/>
      <c r="G24" s="114"/>
      <c r="H24" s="4"/>
      <c r="I24" s="4"/>
      <c r="J24" s="4"/>
      <c r="K24" s="4"/>
    </row>
    <row r="25" spans="1:11" ht="63.6" customHeight="1" x14ac:dyDescent="0.25">
      <c r="A25" s="2"/>
      <c r="B25" s="154"/>
      <c r="C25" s="82" t="s">
        <v>14</v>
      </c>
      <c r="D25" s="19" t="s">
        <v>173</v>
      </c>
      <c r="E25" s="115" t="s">
        <v>174</v>
      </c>
      <c r="F25" s="116"/>
      <c r="G25" s="117"/>
      <c r="H25" s="4"/>
      <c r="I25" s="4"/>
      <c r="J25" s="4"/>
      <c r="K25" s="4"/>
    </row>
    <row r="26" spans="1:11" ht="61.9" customHeight="1" thickBot="1" x14ac:dyDescent="0.3">
      <c r="A26" s="2"/>
      <c r="B26" s="155"/>
      <c r="C26" s="83"/>
      <c r="D26" s="20" t="s">
        <v>172</v>
      </c>
      <c r="E26" s="123" t="s">
        <v>171</v>
      </c>
      <c r="F26" s="124"/>
      <c r="G26" s="125"/>
      <c r="H26" s="4"/>
      <c r="I26" s="4"/>
      <c r="J26" s="4"/>
      <c r="K26" s="4"/>
    </row>
    <row r="27" spans="1:11" ht="27.6" customHeight="1" x14ac:dyDescent="0.25">
      <c r="A27" s="2"/>
      <c r="B27" s="151" t="s">
        <v>33</v>
      </c>
      <c r="C27" s="84" t="s">
        <v>26</v>
      </c>
      <c r="D27" s="21" t="s">
        <v>18</v>
      </c>
      <c r="E27" s="21" t="s">
        <v>16</v>
      </c>
      <c r="F27" s="22" t="s">
        <v>17</v>
      </c>
      <c r="G27" s="23" t="s">
        <v>40</v>
      </c>
      <c r="H27" s="4"/>
      <c r="I27" s="4"/>
      <c r="J27" s="4"/>
      <c r="K27" s="4"/>
    </row>
    <row r="28" spans="1:11" ht="44.25" customHeight="1" x14ac:dyDescent="0.25">
      <c r="A28" s="2"/>
      <c r="B28" s="152"/>
      <c r="C28" s="85"/>
      <c r="D28" s="6">
        <v>2023</v>
      </c>
      <c r="E28" s="6">
        <v>59</v>
      </c>
      <c r="F28" s="6">
        <v>59</v>
      </c>
      <c r="G28" s="42">
        <v>0</v>
      </c>
      <c r="H28" s="37"/>
      <c r="I28" s="4"/>
      <c r="J28" s="4"/>
      <c r="K28" s="4"/>
    </row>
    <row r="29" spans="1:11" ht="45" customHeight="1" thickBot="1" x14ac:dyDescent="0.3">
      <c r="B29" s="152"/>
      <c r="C29" s="5" t="s">
        <v>39</v>
      </c>
      <c r="D29" s="10">
        <v>2027</v>
      </c>
      <c r="E29" s="6">
        <v>41</v>
      </c>
      <c r="F29" s="6">
        <v>59</v>
      </c>
      <c r="G29" s="59">
        <v>30.5</v>
      </c>
      <c r="H29" s="45"/>
      <c r="I29" s="45"/>
      <c r="J29" s="45"/>
      <c r="K29" s="37"/>
    </row>
    <row r="30" spans="1:11" x14ac:dyDescent="0.25">
      <c r="B30" s="151" t="s">
        <v>19</v>
      </c>
      <c r="C30" s="38" t="s">
        <v>18</v>
      </c>
      <c r="D30" s="25" t="s">
        <v>16</v>
      </c>
      <c r="E30" s="25" t="s">
        <v>17</v>
      </c>
      <c r="F30" s="88" t="s">
        <v>15</v>
      </c>
      <c r="G30" s="89"/>
      <c r="H30" s="4"/>
      <c r="I30" s="4"/>
      <c r="J30" s="4"/>
      <c r="K30" s="4"/>
    </row>
    <row r="31" spans="1:11" ht="47.25" hidden="1" customHeight="1" thickBot="1" x14ac:dyDescent="0.3">
      <c r="B31" s="152"/>
      <c r="C31" s="39">
        <v>2020</v>
      </c>
      <c r="D31" s="26"/>
      <c r="E31" s="26"/>
      <c r="F31" s="107"/>
      <c r="G31" s="108"/>
      <c r="H31" s="4"/>
      <c r="I31" s="4"/>
      <c r="J31" s="4"/>
      <c r="K31" s="4"/>
    </row>
    <row r="32" spans="1:11" ht="49.5" hidden="1" customHeight="1" x14ac:dyDescent="0.25">
      <c r="B32" s="152"/>
      <c r="C32" s="39">
        <v>2021</v>
      </c>
      <c r="D32" s="26"/>
      <c r="E32" s="26"/>
      <c r="F32" s="107"/>
      <c r="G32" s="108"/>
      <c r="H32" s="4"/>
      <c r="I32" s="4"/>
      <c r="J32" s="4"/>
      <c r="K32" s="4"/>
    </row>
    <row r="33" spans="1:11" ht="50.25" hidden="1" customHeight="1" x14ac:dyDescent="0.25">
      <c r="B33" s="152"/>
      <c r="C33" s="39">
        <v>2022</v>
      </c>
      <c r="D33" s="26"/>
      <c r="E33" s="26"/>
      <c r="F33" s="107"/>
      <c r="G33" s="108"/>
      <c r="H33" s="4"/>
      <c r="I33" s="4"/>
      <c r="J33" s="4"/>
      <c r="K33" s="4"/>
    </row>
    <row r="34" spans="1:11" ht="41.25" hidden="1" customHeight="1" x14ac:dyDescent="0.25">
      <c r="B34" s="152"/>
      <c r="C34" s="39">
        <v>2023</v>
      </c>
      <c r="D34" s="27"/>
      <c r="E34" s="26"/>
      <c r="F34" s="107"/>
      <c r="G34" s="108"/>
      <c r="H34" s="4"/>
      <c r="I34" s="4"/>
      <c r="J34" s="4"/>
      <c r="K34" s="4"/>
    </row>
    <row r="35" spans="1:11" x14ac:dyDescent="0.25">
      <c r="B35" s="152"/>
      <c r="C35" s="39">
        <v>2024</v>
      </c>
      <c r="D35" s="28">
        <v>55</v>
      </c>
      <c r="E35" s="11">
        <v>59</v>
      </c>
      <c r="F35" s="173">
        <v>6.8</v>
      </c>
      <c r="G35" s="174"/>
      <c r="H35" s="45"/>
      <c r="I35" s="4"/>
      <c r="J35" s="4"/>
      <c r="K35" s="4"/>
    </row>
    <row r="36" spans="1:11" x14ac:dyDescent="0.25">
      <c r="B36" s="152"/>
      <c r="C36" s="39">
        <v>2025</v>
      </c>
      <c r="D36" s="28">
        <v>51</v>
      </c>
      <c r="E36" s="11">
        <v>59</v>
      </c>
      <c r="F36" s="173">
        <v>13.6</v>
      </c>
      <c r="G36" s="174"/>
      <c r="H36" s="45"/>
      <c r="I36" s="4"/>
      <c r="J36" s="4"/>
      <c r="K36" s="4"/>
    </row>
    <row r="37" spans="1:11" x14ac:dyDescent="0.25">
      <c r="B37" s="152"/>
      <c r="C37" s="39">
        <v>2026</v>
      </c>
      <c r="D37" s="28">
        <v>46</v>
      </c>
      <c r="E37" s="11">
        <v>59</v>
      </c>
      <c r="F37" s="173">
        <v>22</v>
      </c>
      <c r="G37" s="174"/>
      <c r="H37" s="45"/>
      <c r="I37" s="4"/>
      <c r="J37" s="4"/>
      <c r="K37" s="4"/>
    </row>
    <row r="38" spans="1:11" ht="15.75" thickBot="1" x14ac:dyDescent="0.3">
      <c r="B38" s="152"/>
      <c r="C38" s="39">
        <v>2027</v>
      </c>
      <c r="D38" s="28">
        <v>41</v>
      </c>
      <c r="E38" s="11">
        <v>59</v>
      </c>
      <c r="F38" s="173">
        <v>30.5</v>
      </c>
      <c r="G38" s="174"/>
      <c r="H38" s="45"/>
      <c r="I38" s="4"/>
      <c r="J38" s="4"/>
      <c r="K38" s="4"/>
    </row>
    <row r="39" spans="1:11" ht="15" hidden="1" customHeight="1" x14ac:dyDescent="0.25">
      <c r="B39" s="152"/>
      <c r="C39" s="39">
        <v>2028</v>
      </c>
      <c r="D39" s="29">
        <v>2461598.6649886002</v>
      </c>
      <c r="E39" s="30">
        <v>6640874</v>
      </c>
      <c r="F39" s="173">
        <f t="shared" ref="F39:F41" si="0">((E39-D39)/E39)*100</f>
        <v>62.932609999999997</v>
      </c>
      <c r="G39" s="174"/>
      <c r="H39" s="4"/>
      <c r="I39" s="4"/>
      <c r="J39" s="4"/>
      <c r="K39" s="4"/>
    </row>
    <row r="40" spans="1:11" ht="15" hidden="1" customHeight="1" x14ac:dyDescent="0.25">
      <c r="B40" s="152"/>
      <c r="C40" s="39">
        <v>2029</v>
      </c>
      <c r="D40" s="29"/>
      <c r="E40" s="30"/>
      <c r="F40" s="173" t="e">
        <f t="shared" si="0"/>
        <v>#DIV/0!</v>
      </c>
      <c r="G40" s="174"/>
      <c r="H40" s="4"/>
      <c r="I40" s="4"/>
      <c r="J40" s="4"/>
      <c r="K40" s="4"/>
    </row>
    <row r="41" spans="1:11" ht="15.75" hidden="1" customHeight="1" x14ac:dyDescent="0.25">
      <c r="B41" s="152"/>
      <c r="C41" s="39">
        <v>2030</v>
      </c>
      <c r="D41" s="29"/>
      <c r="E41" s="30"/>
      <c r="F41" s="173" t="e">
        <f t="shared" si="0"/>
        <v>#DIV/0!</v>
      </c>
      <c r="G41" s="174"/>
      <c r="H41" s="4"/>
      <c r="I41" s="4"/>
      <c r="J41" s="4"/>
      <c r="K41" s="4"/>
    </row>
    <row r="42" spans="1:11" ht="43.15" customHeight="1" x14ac:dyDescent="0.25">
      <c r="A42" s="2"/>
      <c r="B42" s="162" t="s">
        <v>20</v>
      </c>
      <c r="C42" s="31" t="s">
        <v>28</v>
      </c>
      <c r="D42" s="92" t="s">
        <v>101</v>
      </c>
      <c r="E42" s="92"/>
      <c r="F42" s="93"/>
      <c r="G42" s="94"/>
      <c r="H42" s="4"/>
      <c r="I42" s="4"/>
      <c r="J42" s="4"/>
      <c r="K42" s="4"/>
    </row>
    <row r="43" spans="1:11" ht="40.15" customHeight="1" x14ac:dyDescent="0.25">
      <c r="A43" s="2"/>
      <c r="B43" s="163"/>
      <c r="C43" s="32" t="s">
        <v>29</v>
      </c>
      <c r="D43" s="79" t="s">
        <v>102</v>
      </c>
      <c r="E43" s="79"/>
      <c r="F43" s="80"/>
      <c r="G43" s="81"/>
      <c r="H43" s="4"/>
      <c r="I43" s="4"/>
      <c r="J43" s="4"/>
      <c r="K43" s="4"/>
    </row>
    <row r="44" spans="1:11" ht="27.6" customHeight="1" x14ac:dyDescent="0.25">
      <c r="A44" s="2"/>
      <c r="B44" s="163"/>
      <c r="C44" s="32" t="s">
        <v>30</v>
      </c>
      <c r="D44" s="79" t="s">
        <v>108</v>
      </c>
      <c r="E44" s="79"/>
      <c r="F44" s="80"/>
      <c r="G44" s="81"/>
      <c r="H44" s="4"/>
      <c r="I44" s="4"/>
      <c r="J44" s="4"/>
      <c r="K44" s="4"/>
    </row>
    <row r="45" spans="1:11" ht="30.6" customHeight="1" thickBot="1" x14ac:dyDescent="0.3">
      <c r="B45" s="164"/>
      <c r="C45" s="41" t="s">
        <v>31</v>
      </c>
      <c r="D45" s="71" t="s">
        <v>103</v>
      </c>
      <c r="E45" s="72"/>
      <c r="F45" s="72"/>
      <c r="G45" s="73"/>
      <c r="H45" s="4"/>
      <c r="I45" s="4"/>
      <c r="J45" s="4"/>
      <c r="K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06AC90F1-CADB-4B86-8DA1-8DC2B7E049E4}"/>
  </hyperlinks>
  <pageMargins left="0.25" right="0.25" top="0.75" bottom="0.75" header="0.3" footer="0.3"/>
  <pageSetup scale="45"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AB687-0D3F-4E5A-81B1-AFD64184E269}">
  <dimension ref="A1:M45"/>
  <sheetViews>
    <sheetView showGridLines="0" tabSelected="1" view="pageBreakPreview" topLeftCell="C1" zoomScale="60" zoomScaleNormal="55" workbookViewId="0">
      <selection activeCell="D10" sqref="D10:G10"/>
    </sheetView>
  </sheetViews>
  <sheetFormatPr baseColWidth="10" defaultColWidth="11.5703125" defaultRowHeight="15" x14ac:dyDescent="0.25"/>
  <cols>
    <col min="1" max="1" width="21.42578125" style="1" customWidth="1"/>
    <col min="2" max="2" width="20.5703125" style="1" customWidth="1"/>
    <col min="3" max="3" width="23.28515625" style="1" customWidth="1"/>
    <col min="4" max="4" width="20.85546875" style="1" customWidth="1"/>
    <col min="5" max="5" width="63.5703125" style="1" customWidth="1"/>
    <col min="6" max="6" width="35.5703125" style="1" customWidth="1"/>
    <col min="7" max="7" width="22.7109375" style="1" customWidth="1"/>
    <col min="8" max="8" width="11.42578125" style="1" hidden="1" customWidth="1"/>
    <col min="9" max="9" width="0" style="1" hidden="1" customWidth="1"/>
    <col min="10"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61</v>
      </c>
      <c r="E4" s="80"/>
      <c r="F4" s="80"/>
      <c r="G4" s="81"/>
      <c r="H4" s="4"/>
      <c r="I4" s="4"/>
      <c r="J4" s="4"/>
      <c r="K4" s="4"/>
      <c r="L4" s="4"/>
      <c r="M4" s="4"/>
    </row>
    <row r="5" spans="1:13" ht="50.25" customHeight="1" x14ac:dyDescent="0.25">
      <c r="A5" s="2"/>
      <c r="B5" s="152"/>
      <c r="C5" s="9" t="s">
        <v>6</v>
      </c>
      <c r="D5" s="79" t="s">
        <v>367</v>
      </c>
      <c r="E5" s="80"/>
      <c r="F5" s="80"/>
      <c r="G5" s="81"/>
      <c r="H5" s="4"/>
      <c r="I5" s="4"/>
      <c r="J5" s="4"/>
      <c r="K5" s="4"/>
      <c r="L5" s="4"/>
      <c r="M5" s="4"/>
    </row>
    <row r="6" spans="1:13" ht="58.5" customHeight="1" x14ac:dyDescent="0.25">
      <c r="A6" s="2"/>
      <c r="B6" s="152"/>
      <c r="C6" s="9" t="s">
        <v>7</v>
      </c>
      <c r="D6" s="79" t="s">
        <v>377</v>
      </c>
      <c r="E6" s="80"/>
      <c r="F6" s="80"/>
      <c r="G6" s="81"/>
      <c r="H6" s="4"/>
      <c r="I6" s="4"/>
      <c r="J6" s="4"/>
      <c r="K6" s="4"/>
      <c r="L6" s="4"/>
      <c r="M6" s="4"/>
    </row>
    <row r="7" spans="1:13" ht="45" customHeight="1" x14ac:dyDescent="0.25">
      <c r="A7" s="2"/>
      <c r="B7" s="152"/>
      <c r="C7" s="9" t="s">
        <v>22</v>
      </c>
      <c r="D7" s="101" t="s">
        <v>81</v>
      </c>
      <c r="E7" s="102"/>
      <c r="F7" s="102"/>
      <c r="G7" s="103"/>
      <c r="H7" s="4"/>
      <c r="I7" s="4"/>
      <c r="J7" s="4"/>
      <c r="K7" s="4"/>
      <c r="L7" s="4"/>
      <c r="M7" s="4"/>
    </row>
    <row r="8" spans="1:13" ht="39.75" customHeight="1" x14ac:dyDescent="0.25">
      <c r="A8" s="2"/>
      <c r="B8" s="152"/>
      <c r="C8" s="9" t="s">
        <v>21</v>
      </c>
      <c r="D8" s="101" t="s">
        <v>279</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90</v>
      </c>
      <c r="E10" s="141"/>
      <c r="F10" s="141"/>
      <c r="G10" s="142"/>
      <c r="H10" s="4"/>
      <c r="I10" s="4"/>
      <c r="J10" s="4"/>
      <c r="K10" s="4"/>
      <c r="L10" s="4"/>
      <c r="M10" s="4"/>
    </row>
    <row r="11" spans="1:13" ht="37.5" customHeight="1" x14ac:dyDescent="0.25">
      <c r="A11" s="2"/>
      <c r="B11" s="151" t="s">
        <v>2</v>
      </c>
      <c r="C11" s="84" t="s">
        <v>42</v>
      </c>
      <c r="D11" s="131" t="s">
        <v>353</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368</v>
      </c>
      <c r="F14" s="7" t="s">
        <v>276</v>
      </c>
      <c r="G14" s="8" t="s">
        <v>369</v>
      </c>
      <c r="H14" s="4"/>
      <c r="I14" s="4"/>
      <c r="J14" s="4"/>
      <c r="K14" s="4"/>
      <c r="L14" s="4"/>
      <c r="M14" s="4"/>
    </row>
    <row r="15" spans="1:13" ht="51.75" customHeight="1" x14ac:dyDescent="0.25">
      <c r="A15" s="2"/>
      <c r="B15" s="152"/>
      <c r="C15" s="139"/>
      <c r="D15" s="6" t="s">
        <v>10</v>
      </c>
      <c r="E15" s="7" t="s">
        <v>275</v>
      </c>
      <c r="F15" s="7" t="s">
        <v>276</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157" t="s">
        <v>433</v>
      </c>
      <c r="E18" s="158"/>
      <c r="F18" s="158"/>
      <c r="G18" s="159"/>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84.75" customHeight="1" thickBot="1" x14ac:dyDescent="0.3">
      <c r="A22" s="2"/>
      <c r="B22" s="156"/>
      <c r="C22" s="15" t="s">
        <v>36</v>
      </c>
      <c r="D22" s="128" t="s">
        <v>378</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176</v>
      </c>
      <c r="E24" s="112" t="s">
        <v>175</v>
      </c>
      <c r="F24" s="113"/>
      <c r="G24" s="114"/>
      <c r="H24" s="4"/>
      <c r="I24" s="4"/>
      <c r="J24" s="4"/>
      <c r="K24" s="4"/>
      <c r="L24" s="4"/>
      <c r="M24" s="4"/>
    </row>
    <row r="25" spans="1:13" ht="63.6" customHeight="1" x14ac:dyDescent="0.25">
      <c r="A25" s="2"/>
      <c r="B25" s="154"/>
      <c r="C25" s="82" t="s">
        <v>14</v>
      </c>
      <c r="D25" s="19" t="s">
        <v>179</v>
      </c>
      <c r="E25" s="115" t="s">
        <v>180</v>
      </c>
      <c r="F25" s="116"/>
      <c r="G25" s="117"/>
      <c r="H25" s="4"/>
      <c r="I25" s="4"/>
      <c r="J25" s="4"/>
      <c r="K25" s="4"/>
      <c r="L25" s="4"/>
      <c r="M25" s="4"/>
    </row>
    <row r="26" spans="1:13" ht="61.9" customHeight="1" thickBot="1" x14ac:dyDescent="0.3">
      <c r="A26" s="2"/>
      <c r="B26" s="155"/>
      <c r="C26" s="83"/>
      <c r="D26" s="20" t="s">
        <v>178</v>
      </c>
      <c r="E26" s="123" t="s">
        <v>177</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38.25" customHeight="1" x14ac:dyDescent="0.25">
      <c r="A28" s="2"/>
      <c r="B28" s="152"/>
      <c r="C28" s="85"/>
      <c r="D28" s="6">
        <v>2023</v>
      </c>
      <c r="E28" s="56">
        <v>3101</v>
      </c>
      <c r="F28" s="6">
        <v>3133</v>
      </c>
      <c r="G28" s="43">
        <f>E28/F28</f>
        <v>0.98978614746249605</v>
      </c>
      <c r="H28" s="37"/>
      <c r="I28" s="46">
        <v>2E-3</v>
      </c>
      <c r="J28" s="4"/>
      <c r="K28" s="4"/>
      <c r="L28" s="4"/>
      <c r="M28" s="4"/>
    </row>
    <row r="29" spans="1:13" ht="38.25" customHeight="1" thickBot="1" x14ac:dyDescent="0.3">
      <c r="B29" s="152"/>
      <c r="C29" s="5" t="s">
        <v>39</v>
      </c>
      <c r="D29" s="10">
        <v>2027</v>
      </c>
      <c r="E29" s="56">
        <v>3223</v>
      </c>
      <c r="F29" s="6">
        <v>3249</v>
      </c>
      <c r="G29" s="47">
        <f>E29/F29</f>
        <v>0.99199753770390886</v>
      </c>
      <c r="H29" s="37"/>
      <c r="I29" s="37"/>
      <c r="J29" s="37"/>
      <c r="K29" s="37"/>
      <c r="L29" s="66"/>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ht="28.5" customHeight="1" x14ac:dyDescent="0.25">
      <c r="B35" s="152"/>
      <c r="C35" s="39">
        <v>2024</v>
      </c>
      <c r="D35" s="28">
        <v>3101</v>
      </c>
      <c r="E35" s="11">
        <v>3133</v>
      </c>
      <c r="F35" s="90">
        <f>D35/E35</f>
        <v>0.98978614746249605</v>
      </c>
      <c r="G35" s="91"/>
      <c r="H35" s="48">
        <f>(I28/3)*0.25</f>
        <v>1.6666666666666666E-4</v>
      </c>
      <c r="I35" s="4"/>
      <c r="J35" s="4"/>
      <c r="K35" s="4"/>
      <c r="L35" s="4"/>
      <c r="M35" s="4"/>
    </row>
    <row r="36" spans="1:13" ht="28.5" customHeight="1" x14ac:dyDescent="0.25">
      <c r="B36" s="152"/>
      <c r="C36" s="39">
        <v>2025</v>
      </c>
      <c r="D36" s="28">
        <f>D35+40</f>
        <v>3141</v>
      </c>
      <c r="E36" s="11">
        <v>3249</v>
      </c>
      <c r="F36" s="90">
        <f t="shared" ref="F36:F38" si="0">D36/E36</f>
        <v>0.96675900277008309</v>
      </c>
      <c r="G36" s="91"/>
      <c r="H36" s="48">
        <f>I28/3</f>
        <v>6.6666666666666664E-4</v>
      </c>
      <c r="I36" s="4"/>
      <c r="J36" s="40"/>
      <c r="K36" s="4"/>
      <c r="L36" s="4"/>
      <c r="M36" s="4"/>
    </row>
    <row r="37" spans="1:13" ht="28.5" customHeight="1" x14ac:dyDescent="0.25">
      <c r="B37" s="152"/>
      <c r="C37" s="39">
        <v>2026</v>
      </c>
      <c r="D37" s="28">
        <f>D36+41</f>
        <v>3182</v>
      </c>
      <c r="E37" s="11">
        <v>3249</v>
      </c>
      <c r="F37" s="90">
        <f t="shared" si="0"/>
        <v>0.97937827023699597</v>
      </c>
      <c r="G37" s="91"/>
      <c r="H37" s="48">
        <f>I28/3</f>
        <v>6.6666666666666664E-4</v>
      </c>
      <c r="I37" s="4"/>
      <c r="J37" s="4"/>
      <c r="K37" s="4"/>
      <c r="L37" s="4"/>
      <c r="M37" s="4"/>
    </row>
    <row r="38" spans="1:13" ht="28.5" customHeight="1" thickBot="1" x14ac:dyDescent="0.3">
      <c r="B38" s="152"/>
      <c r="C38" s="39">
        <v>2027</v>
      </c>
      <c r="D38" s="28">
        <f>D37+41</f>
        <v>3223</v>
      </c>
      <c r="E38" s="11">
        <v>3249</v>
      </c>
      <c r="F38" s="90">
        <f t="shared" si="0"/>
        <v>0.99199753770390886</v>
      </c>
      <c r="G38" s="91"/>
      <c r="H38" s="48">
        <f>(I28/3)*0.75</f>
        <v>5.0000000000000001E-4</v>
      </c>
      <c r="I38" s="4"/>
      <c r="J38" s="4"/>
      <c r="K38" s="4"/>
      <c r="L38" s="4"/>
      <c r="M38" s="4"/>
    </row>
    <row r="39" spans="1:13" ht="15" hidden="1" customHeight="1" x14ac:dyDescent="0.25">
      <c r="B39" s="152"/>
      <c r="C39" s="39">
        <v>2028</v>
      </c>
      <c r="D39" s="29">
        <v>2461598.6649886002</v>
      </c>
      <c r="E39" s="11">
        <f t="shared" ref="E39:E41" si="1">E38+39</f>
        <v>3288</v>
      </c>
      <c r="F39" s="80">
        <f t="shared" ref="F39:F41" si="2">D39/E39*100</f>
        <v>74866.139446125308</v>
      </c>
      <c r="G39" s="127"/>
      <c r="H39" s="4"/>
      <c r="I39" s="4"/>
      <c r="J39" s="4"/>
      <c r="K39" s="4"/>
      <c r="L39" s="4"/>
      <c r="M39" s="4"/>
    </row>
    <row r="40" spans="1:13" ht="15" hidden="1" customHeight="1" x14ac:dyDescent="0.25">
      <c r="B40" s="152"/>
      <c r="C40" s="39">
        <v>2029</v>
      </c>
      <c r="D40" s="29"/>
      <c r="E40" s="11">
        <f t="shared" si="1"/>
        <v>3327</v>
      </c>
      <c r="F40" s="80">
        <f t="shared" si="2"/>
        <v>0</v>
      </c>
      <c r="G40" s="127"/>
      <c r="H40" s="4"/>
      <c r="I40" s="4"/>
      <c r="J40" s="4"/>
      <c r="K40" s="4"/>
      <c r="L40" s="4"/>
      <c r="M40" s="4"/>
    </row>
    <row r="41" spans="1:13" ht="15.75" hidden="1" customHeight="1" thickBot="1" x14ac:dyDescent="0.3">
      <c r="B41" s="152"/>
      <c r="C41" s="39">
        <v>2030</v>
      </c>
      <c r="D41" s="29"/>
      <c r="E41" s="11">
        <f t="shared" si="1"/>
        <v>3366</v>
      </c>
      <c r="F41" s="80">
        <f t="shared" si="2"/>
        <v>0</v>
      </c>
      <c r="G41" s="127"/>
      <c r="H41" s="4"/>
      <c r="I41" s="4"/>
      <c r="J41" s="4"/>
      <c r="K41" s="4"/>
      <c r="L41" s="4"/>
      <c r="M41" s="4"/>
    </row>
    <row r="42" spans="1:13" ht="43.15" customHeight="1" x14ac:dyDescent="0.25">
      <c r="A42" s="2"/>
      <c r="B42" s="162" t="s">
        <v>20</v>
      </c>
      <c r="C42" s="31" t="s">
        <v>28</v>
      </c>
      <c r="D42" s="92" t="s">
        <v>104</v>
      </c>
      <c r="E42" s="92"/>
      <c r="F42" s="93"/>
      <c r="G42" s="94"/>
      <c r="H42" s="4"/>
      <c r="I42" s="4"/>
      <c r="J42" s="4"/>
      <c r="K42" s="4"/>
      <c r="L42" s="4"/>
      <c r="M42" s="4"/>
    </row>
    <row r="43" spans="1:13" ht="40.15" customHeight="1" x14ac:dyDescent="0.25">
      <c r="A43" s="2"/>
      <c r="B43" s="163"/>
      <c r="C43" s="32" t="s">
        <v>29</v>
      </c>
      <c r="D43" s="79" t="s">
        <v>105</v>
      </c>
      <c r="E43" s="79"/>
      <c r="F43" s="80"/>
      <c r="G43" s="81"/>
      <c r="H43" s="4"/>
      <c r="I43" s="4"/>
      <c r="J43" s="4"/>
      <c r="K43" s="4"/>
      <c r="L43" s="4"/>
      <c r="M43" s="4"/>
    </row>
    <row r="44" spans="1:13" ht="27.6" customHeight="1" x14ac:dyDescent="0.25">
      <c r="A44" s="2"/>
      <c r="B44" s="163"/>
      <c r="C44" s="32" t="s">
        <v>30</v>
      </c>
      <c r="D44" s="79" t="s">
        <v>106</v>
      </c>
      <c r="E44" s="79"/>
      <c r="F44" s="80"/>
      <c r="G44" s="81"/>
      <c r="H44" s="4"/>
      <c r="I44" s="4"/>
      <c r="J44" s="4"/>
      <c r="K44" s="4"/>
      <c r="L44" s="4"/>
      <c r="M44" s="4"/>
    </row>
    <row r="45" spans="1:13" ht="30.6" customHeight="1" thickBot="1" x14ac:dyDescent="0.3">
      <c r="B45" s="164"/>
      <c r="C45" s="41" t="s">
        <v>31</v>
      </c>
      <c r="D45" s="71" t="s">
        <v>107</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17260592-2E4B-4AC1-A70F-EA5502E89D17}"/>
  </hyperlinks>
  <pageMargins left="0.25" right="0.25" top="0.75" bottom="0.75" header="0.3" footer="0.3"/>
  <pageSetup scale="43"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706F-C7B2-4C65-9BE0-8A49AB8E984F}">
  <dimension ref="A1:M45"/>
  <sheetViews>
    <sheetView showGridLines="0" view="pageBreakPreview" topLeftCell="C4" zoomScale="60" zoomScaleNormal="84" workbookViewId="0">
      <selection activeCell="D18" sqref="D18:G18"/>
    </sheetView>
  </sheetViews>
  <sheetFormatPr baseColWidth="10" defaultColWidth="11.5703125" defaultRowHeight="15" x14ac:dyDescent="0.25"/>
  <cols>
    <col min="1" max="1" width="20.7109375"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19.8554687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62</v>
      </c>
      <c r="E4" s="80"/>
      <c r="F4" s="80"/>
      <c r="G4" s="81"/>
      <c r="H4" s="4"/>
      <c r="I4" s="4"/>
      <c r="J4" s="4"/>
      <c r="K4" s="4"/>
      <c r="L4" s="4"/>
      <c r="M4" s="4"/>
    </row>
    <row r="5" spans="1:13" ht="50.25" customHeight="1" x14ac:dyDescent="0.25">
      <c r="A5" s="2"/>
      <c r="B5" s="152"/>
      <c r="C5" s="9" t="s">
        <v>6</v>
      </c>
      <c r="D5" s="79" t="s">
        <v>334</v>
      </c>
      <c r="E5" s="80"/>
      <c r="F5" s="80"/>
      <c r="G5" s="81"/>
      <c r="H5" s="4"/>
      <c r="I5" s="4"/>
      <c r="J5" s="4"/>
      <c r="K5" s="4"/>
      <c r="L5" s="4"/>
      <c r="M5" s="4"/>
    </row>
    <row r="6" spans="1:13" ht="58.5" customHeight="1" x14ac:dyDescent="0.25">
      <c r="A6" s="2"/>
      <c r="B6" s="152"/>
      <c r="C6" s="9" t="s">
        <v>7</v>
      </c>
      <c r="D6" s="79" t="s">
        <v>379</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279</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91</v>
      </c>
      <c r="E10" s="141"/>
      <c r="F10" s="141"/>
      <c r="G10" s="142"/>
      <c r="H10" s="4"/>
      <c r="I10" s="4"/>
      <c r="J10" s="4"/>
      <c r="K10" s="4"/>
      <c r="L10" s="4"/>
      <c r="M10" s="4"/>
    </row>
    <row r="11" spans="1:13" ht="37.5" customHeight="1" x14ac:dyDescent="0.25">
      <c r="A11" s="2"/>
      <c r="B11" s="151" t="s">
        <v>2</v>
      </c>
      <c r="C11" s="84" t="s">
        <v>42</v>
      </c>
      <c r="D11" s="131" t="s">
        <v>354</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291</v>
      </c>
      <c r="F14" s="7" t="s">
        <v>277</v>
      </c>
      <c r="G14" s="8" t="s">
        <v>363</v>
      </c>
      <c r="H14" s="4"/>
      <c r="I14" s="4"/>
      <c r="J14" s="4"/>
      <c r="K14" s="4"/>
      <c r="L14" s="4"/>
      <c r="M14" s="4"/>
    </row>
    <row r="15" spans="1:13" ht="51.75" customHeight="1" x14ac:dyDescent="0.25">
      <c r="A15" s="2"/>
      <c r="B15" s="152"/>
      <c r="C15" s="139"/>
      <c r="D15" s="6" t="s">
        <v>10</v>
      </c>
      <c r="E15" s="7" t="s">
        <v>278</v>
      </c>
      <c r="F15" s="7" t="s">
        <v>277</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433</v>
      </c>
      <c r="E18" s="126"/>
      <c r="F18" s="126"/>
      <c r="G18" s="127"/>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69.75" customHeight="1" thickBot="1" x14ac:dyDescent="0.3">
      <c r="A22" s="2"/>
      <c r="B22" s="156"/>
      <c r="C22" s="15" t="s">
        <v>36</v>
      </c>
      <c r="D22" s="128" t="s">
        <v>380</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181</v>
      </c>
      <c r="E24" s="112" t="s">
        <v>182</v>
      </c>
      <c r="F24" s="113"/>
      <c r="G24" s="114"/>
      <c r="H24" s="4"/>
      <c r="I24" s="4"/>
      <c r="J24" s="4"/>
      <c r="K24" s="4"/>
      <c r="L24" s="4"/>
      <c r="M24" s="4"/>
    </row>
    <row r="25" spans="1:13" ht="63.6" customHeight="1" x14ac:dyDescent="0.25">
      <c r="A25" s="2"/>
      <c r="B25" s="154"/>
      <c r="C25" s="82" t="s">
        <v>14</v>
      </c>
      <c r="D25" s="19" t="s">
        <v>185</v>
      </c>
      <c r="E25" s="115" t="s">
        <v>186</v>
      </c>
      <c r="F25" s="116"/>
      <c r="G25" s="117"/>
      <c r="H25" s="4"/>
      <c r="I25" s="4"/>
      <c r="J25" s="4"/>
      <c r="K25" s="4"/>
      <c r="L25" s="4"/>
      <c r="M25" s="4"/>
    </row>
    <row r="26" spans="1:13" ht="61.9" customHeight="1" thickBot="1" x14ac:dyDescent="0.3">
      <c r="A26" s="2"/>
      <c r="B26" s="155"/>
      <c r="C26" s="83"/>
      <c r="D26" s="20" t="s">
        <v>184</v>
      </c>
      <c r="E26" s="123" t="s">
        <v>183</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56">
        <f>F28*0.85</f>
        <v>1606.5</v>
      </c>
      <c r="F28" s="6">
        <v>1890</v>
      </c>
      <c r="G28" s="36">
        <v>0.85</v>
      </c>
      <c r="H28" s="37"/>
      <c r="I28" s="44"/>
      <c r="J28" s="4"/>
      <c r="K28" s="4"/>
      <c r="L28" s="4"/>
      <c r="M28" s="4"/>
    </row>
    <row r="29" spans="1:13" ht="54.6" customHeight="1" thickBot="1" x14ac:dyDescent="0.3">
      <c r="B29" s="152"/>
      <c r="C29" s="5" t="s">
        <v>39</v>
      </c>
      <c r="D29" s="10">
        <v>2027</v>
      </c>
      <c r="E29" s="6">
        <v>1890</v>
      </c>
      <c r="F29" s="6">
        <v>1890</v>
      </c>
      <c r="G29" s="24">
        <f>F29/E29</f>
        <v>1</v>
      </c>
      <c r="H29" s="37"/>
      <c r="I29" s="44"/>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ht="15.75" x14ac:dyDescent="0.25">
      <c r="B35" s="152"/>
      <c r="C35" s="39">
        <v>2024</v>
      </c>
      <c r="D35" s="60">
        <f>E35*F35</f>
        <v>1625.3999999999999</v>
      </c>
      <c r="E35" s="11">
        <v>1890</v>
      </c>
      <c r="F35" s="160">
        <v>0.86</v>
      </c>
      <c r="G35" s="161"/>
      <c r="H35" s="37"/>
      <c r="I35" s="49"/>
      <c r="J35" s="49"/>
      <c r="K35" s="50"/>
      <c r="L35" s="4"/>
      <c r="M35" s="4"/>
    </row>
    <row r="36" spans="1:13" ht="15.75" x14ac:dyDescent="0.25">
      <c r="B36" s="152"/>
      <c r="C36" s="39">
        <v>2025</v>
      </c>
      <c r="D36" s="60">
        <f t="shared" ref="D36:D41" si="0">E36*F36</f>
        <v>1719.9</v>
      </c>
      <c r="E36" s="11">
        <v>1890</v>
      </c>
      <c r="F36" s="160">
        <v>0.91</v>
      </c>
      <c r="G36" s="161"/>
      <c r="H36" s="37"/>
      <c r="I36" s="49"/>
      <c r="J36" s="49"/>
      <c r="K36" s="49"/>
      <c r="L36" s="4"/>
      <c r="M36" s="4"/>
    </row>
    <row r="37" spans="1:13" ht="15.75" x14ac:dyDescent="0.25">
      <c r="B37" s="152"/>
      <c r="C37" s="39">
        <v>2026</v>
      </c>
      <c r="D37" s="60">
        <f t="shared" si="0"/>
        <v>1814.3999999999999</v>
      </c>
      <c r="E37" s="11">
        <v>1890</v>
      </c>
      <c r="F37" s="160">
        <v>0.96</v>
      </c>
      <c r="G37" s="161"/>
      <c r="H37" s="37"/>
      <c r="I37" s="49"/>
      <c r="J37" s="49"/>
      <c r="K37" s="49"/>
      <c r="L37" s="4"/>
      <c r="M37" s="4"/>
    </row>
    <row r="38" spans="1:13" ht="16.5" thickBot="1" x14ac:dyDescent="0.3">
      <c r="B38" s="152"/>
      <c r="C38" s="39">
        <v>2027</v>
      </c>
      <c r="D38" s="60">
        <f t="shared" si="0"/>
        <v>1890</v>
      </c>
      <c r="E38" s="11">
        <v>1890</v>
      </c>
      <c r="F38" s="160">
        <v>1</v>
      </c>
      <c r="G38" s="161"/>
      <c r="H38" s="37"/>
      <c r="I38" s="49"/>
      <c r="J38" s="49"/>
      <c r="K38" s="49"/>
      <c r="L38" s="4"/>
      <c r="M38" s="4"/>
    </row>
    <row r="39" spans="1:13" ht="15" hidden="1" customHeight="1" x14ac:dyDescent="0.25">
      <c r="B39" s="152"/>
      <c r="C39" s="39">
        <v>2028</v>
      </c>
      <c r="D39" s="28">
        <f t="shared" ca="1" si="0"/>
        <v>1625.3999999999999</v>
      </c>
      <c r="E39" s="30">
        <v>6640874</v>
      </c>
      <c r="F39" s="80">
        <f t="shared" ref="F39:F41" ca="1" si="1">D39/E39*100</f>
        <v>37.067390000000003</v>
      </c>
      <c r="G39" s="127"/>
      <c r="H39" s="4"/>
      <c r="I39" s="4"/>
      <c r="J39" s="49"/>
      <c r="K39" s="4"/>
      <c r="L39" s="4"/>
      <c r="M39" s="4"/>
    </row>
    <row r="40" spans="1:13" ht="15" hidden="1" customHeight="1" x14ac:dyDescent="0.25">
      <c r="B40" s="152"/>
      <c r="C40" s="39">
        <v>2029</v>
      </c>
      <c r="D40" s="28">
        <f t="shared" ca="1" si="0"/>
        <v>1625.3999999999999</v>
      </c>
      <c r="E40" s="30"/>
      <c r="F40" s="80" t="e">
        <f t="shared" ca="1" si="1"/>
        <v>#DIV/0!</v>
      </c>
      <c r="G40" s="127"/>
      <c r="H40" s="4"/>
      <c r="I40" s="4"/>
      <c r="J40" s="49"/>
      <c r="K40" s="4"/>
      <c r="L40" s="4"/>
      <c r="M40" s="4"/>
    </row>
    <row r="41" spans="1:13" ht="15.75" hidden="1" customHeight="1" thickBot="1" x14ac:dyDescent="0.3">
      <c r="B41" s="152"/>
      <c r="C41" s="39">
        <v>2030</v>
      </c>
      <c r="D41" s="28">
        <f t="shared" ca="1" si="0"/>
        <v>1625.3999999999999</v>
      </c>
      <c r="E41" s="30"/>
      <c r="F41" s="80" t="e">
        <f t="shared" ca="1" si="1"/>
        <v>#DIV/0!</v>
      </c>
      <c r="G41" s="127"/>
      <c r="H41" s="4"/>
      <c r="I41" s="4"/>
      <c r="J41" s="49"/>
      <c r="K41" s="4"/>
      <c r="L41" s="4"/>
      <c r="M41" s="4"/>
    </row>
    <row r="42" spans="1:13" ht="43.15" customHeight="1" x14ac:dyDescent="0.25">
      <c r="A42" s="2"/>
      <c r="B42" s="162" t="s">
        <v>20</v>
      </c>
      <c r="C42" s="31" t="s">
        <v>28</v>
      </c>
      <c r="D42" s="92" t="s">
        <v>109</v>
      </c>
      <c r="E42" s="92"/>
      <c r="F42" s="93"/>
      <c r="G42" s="94"/>
      <c r="H42" s="4"/>
      <c r="I42" s="4"/>
      <c r="J42" s="4"/>
      <c r="K42" s="4"/>
      <c r="L42" s="4"/>
      <c r="M42" s="4"/>
    </row>
    <row r="43" spans="1:13" ht="40.15" customHeight="1" x14ac:dyDescent="0.25">
      <c r="A43" s="2"/>
      <c r="B43" s="163"/>
      <c r="C43" s="32" t="s">
        <v>29</v>
      </c>
      <c r="D43" s="79" t="s">
        <v>110</v>
      </c>
      <c r="E43" s="79"/>
      <c r="F43" s="80"/>
      <c r="G43" s="81"/>
      <c r="H43" s="4"/>
      <c r="I43" s="4"/>
      <c r="J43" s="4"/>
      <c r="K43" s="4"/>
      <c r="L43" s="4"/>
      <c r="M43" s="4"/>
    </row>
    <row r="44" spans="1:13" ht="27.6" customHeight="1" x14ac:dyDescent="0.25">
      <c r="A44" s="2"/>
      <c r="B44" s="163"/>
      <c r="C44" s="32" t="s">
        <v>30</v>
      </c>
      <c r="D44" s="79" t="s">
        <v>115</v>
      </c>
      <c r="E44" s="79"/>
      <c r="F44" s="80"/>
      <c r="G44" s="81"/>
      <c r="H44" s="4"/>
      <c r="I44" s="4"/>
      <c r="J44" s="4"/>
      <c r="K44" s="4"/>
      <c r="L44" s="4"/>
      <c r="M44" s="4"/>
    </row>
    <row r="45" spans="1:13" ht="30.6" customHeight="1" thickBot="1" x14ac:dyDescent="0.3">
      <c r="B45" s="164"/>
      <c r="C45" s="41" t="s">
        <v>31</v>
      </c>
      <c r="D45" s="71" t="s">
        <v>111</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639D4803-D003-4A0C-8B87-87E305C4ACD4}"/>
  </hyperlinks>
  <pageMargins left="0.25" right="0.25" top="0.75" bottom="0.75" header="0.3" footer="0.3"/>
  <pageSetup scale="45"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2A1C-D651-4C87-85E2-400201D87FA5}">
  <dimension ref="A1:M45"/>
  <sheetViews>
    <sheetView showGridLines="0" view="pageBreakPreview" zoomScale="60" zoomScaleNormal="100" workbookViewId="0">
      <selection activeCell="D6" sqref="D6:G6"/>
    </sheetView>
  </sheetViews>
  <sheetFormatPr baseColWidth="10" defaultColWidth="11.5703125" defaultRowHeight="15" x14ac:dyDescent="0.25"/>
  <cols>
    <col min="1" max="1" width="17"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19.85546875"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63</v>
      </c>
      <c r="E4" s="80"/>
      <c r="F4" s="80"/>
      <c r="G4" s="81"/>
      <c r="H4" s="4"/>
      <c r="I4" s="4"/>
      <c r="J4" s="4"/>
      <c r="K4" s="4"/>
      <c r="L4" s="4"/>
      <c r="M4" s="4"/>
    </row>
    <row r="5" spans="1:13" ht="50.25" customHeight="1" x14ac:dyDescent="0.25">
      <c r="A5" s="2"/>
      <c r="B5" s="152"/>
      <c r="C5" s="9" t="s">
        <v>6</v>
      </c>
      <c r="D5" s="79" t="s">
        <v>335</v>
      </c>
      <c r="E5" s="80"/>
      <c r="F5" s="80"/>
      <c r="G5" s="81"/>
      <c r="H5" s="4"/>
      <c r="I5" s="4"/>
      <c r="J5" s="4"/>
      <c r="K5" s="4"/>
      <c r="L5" s="4"/>
      <c r="M5" s="4"/>
    </row>
    <row r="6" spans="1:13" ht="58.5" customHeight="1" x14ac:dyDescent="0.25">
      <c r="A6" s="2"/>
      <c r="B6" s="152"/>
      <c r="C6" s="9" t="s">
        <v>7</v>
      </c>
      <c r="D6" s="79" t="s">
        <v>381</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366</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91</v>
      </c>
      <c r="E10" s="141"/>
      <c r="F10" s="141"/>
      <c r="G10" s="142"/>
      <c r="H10" s="4"/>
      <c r="I10" s="4"/>
      <c r="J10" s="4"/>
      <c r="K10" s="4"/>
      <c r="L10" s="4"/>
      <c r="M10" s="4"/>
    </row>
    <row r="11" spans="1:13" ht="37.5" customHeight="1" x14ac:dyDescent="0.25">
      <c r="A11" s="2"/>
      <c r="B11" s="151" t="s">
        <v>2</v>
      </c>
      <c r="C11" s="84" t="s">
        <v>42</v>
      </c>
      <c r="D11" s="176" t="s">
        <v>438</v>
      </c>
      <c r="E11" s="177"/>
      <c r="F11" s="177"/>
      <c r="G11" s="178"/>
      <c r="H11" s="4"/>
      <c r="I11" s="4"/>
      <c r="J11" s="4"/>
      <c r="K11" s="4"/>
      <c r="L11" s="4"/>
      <c r="M11" s="4"/>
    </row>
    <row r="12" spans="1:13" ht="36.75" customHeight="1" x14ac:dyDescent="0.25">
      <c r="A12" s="2"/>
      <c r="B12" s="152"/>
      <c r="C12" s="85"/>
      <c r="D12" s="179"/>
      <c r="E12" s="180"/>
      <c r="F12" s="180"/>
      <c r="G12" s="181"/>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355</v>
      </c>
      <c r="F14" s="7" t="s">
        <v>292</v>
      </c>
      <c r="G14" s="8" t="s">
        <v>363</v>
      </c>
      <c r="H14" s="4"/>
      <c r="I14" s="4"/>
      <c r="J14" s="4"/>
      <c r="K14" s="4"/>
      <c r="L14" s="4"/>
      <c r="M14" s="4"/>
    </row>
    <row r="15" spans="1:13" ht="51.75" customHeight="1" x14ac:dyDescent="0.25">
      <c r="A15" s="2"/>
      <c r="B15" s="152"/>
      <c r="C15" s="139"/>
      <c r="D15" s="6" t="s">
        <v>10</v>
      </c>
      <c r="E15" s="7" t="s">
        <v>336</v>
      </c>
      <c r="F15" s="7" t="s">
        <v>292</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157" t="s">
        <v>434</v>
      </c>
      <c r="E18" s="158"/>
      <c r="F18" s="158"/>
      <c r="G18" s="159"/>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77.25" customHeight="1" thickBot="1" x14ac:dyDescent="0.3">
      <c r="A22" s="2"/>
      <c r="B22" s="156"/>
      <c r="C22" s="15" t="s">
        <v>36</v>
      </c>
      <c r="D22" s="128" t="s">
        <v>397</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188</v>
      </c>
      <c r="E24" s="112" t="s">
        <v>187</v>
      </c>
      <c r="F24" s="113"/>
      <c r="G24" s="114"/>
      <c r="H24" s="4"/>
      <c r="I24" s="4"/>
      <c r="J24" s="4"/>
      <c r="K24" s="4"/>
      <c r="L24" s="4"/>
      <c r="M24" s="4"/>
    </row>
    <row r="25" spans="1:13" ht="63.6" customHeight="1" x14ac:dyDescent="0.25">
      <c r="A25" s="2"/>
      <c r="B25" s="154"/>
      <c r="C25" s="82" t="s">
        <v>14</v>
      </c>
      <c r="D25" s="19" t="s">
        <v>191</v>
      </c>
      <c r="E25" s="115" t="s">
        <v>192</v>
      </c>
      <c r="F25" s="116"/>
      <c r="G25" s="117"/>
      <c r="H25" s="4"/>
      <c r="I25" s="4"/>
      <c r="J25" s="4"/>
      <c r="K25" s="4"/>
      <c r="L25" s="4"/>
      <c r="M25" s="4"/>
    </row>
    <row r="26" spans="1:13" ht="61.9" customHeight="1" thickBot="1" x14ac:dyDescent="0.3">
      <c r="A26" s="2"/>
      <c r="B26" s="155"/>
      <c r="C26" s="83"/>
      <c r="D26" s="20" t="s">
        <v>190</v>
      </c>
      <c r="E26" s="123" t="s">
        <v>189</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
        <v>29</v>
      </c>
      <c r="F28" s="6">
        <v>29</v>
      </c>
      <c r="G28" s="36">
        <f>E28/F28</f>
        <v>1</v>
      </c>
      <c r="H28" s="37"/>
      <c r="I28" s="4"/>
      <c r="J28" s="4"/>
      <c r="K28" s="4"/>
      <c r="L28" s="4"/>
      <c r="M28" s="4"/>
    </row>
    <row r="29" spans="1:13" ht="54.6" customHeight="1" thickBot="1" x14ac:dyDescent="0.3">
      <c r="B29" s="152"/>
      <c r="C29" s="5" t="s">
        <v>39</v>
      </c>
      <c r="D29" s="10">
        <v>2027</v>
      </c>
      <c r="E29" s="6">
        <v>29</v>
      </c>
      <c r="F29" s="6">
        <v>29</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29</v>
      </c>
      <c r="E35" s="11">
        <v>29</v>
      </c>
      <c r="F35" s="160">
        <f>D35/E35</f>
        <v>1</v>
      </c>
      <c r="G35" s="161"/>
      <c r="H35" s="37"/>
      <c r="I35" s="4"/>
      <c r="J35" s="4"/>
      <c r="K35" s="4"/>
      <c r="L35" s="4"/>
      <c r="M35" s="4"/>
    </row>
    <row r="36" spans="1:13" x14ac:dyDescent="0.25">
      <c r="B36" s="152"/>
      <c r="C36" s="39">
        <v>2025</v>
      </c>
      <c r="D36" s="28">
        <v>29</v>
      </c>
      <c r="E36" s="11">
        <v>29</v>
      </c>
      <c r="F36" s="160">
        <f t="shared" ref="F36:F41" si="0">D36/E36</f>
        <v>1</v>
      </c>
      <c r="G36" s="161"/>
      <c r="H36" s="37"/>
      <c r="I36" s="4"/>
      <c r="J36" s="40"/>
      <c r="K36" s="4"/>
      <c r="L36" s="4"/>
      <c r="M36" s="4"/>
    </row>
    <row r="37" spans="1:13" x14ac:dyDescent="0.25">
      <c r="B37" s="152"/>
      <c r="C37" s="39">
        <v>2026</v>
      </c>
      <c r="D37" s="28">
        <v>29</v>
      </c>
      <c r="E37" s="11">
        <v>29</v>
      </c>
      <c r="F37" s="160">
        <f t="shared" si="0"/>
        <v>1</v>
      </c>
      <c r="G37" s="161"/>
      <c r="H37" s="37"/>
      <c r="I37" s="4"/>
      <c r="J37" s="4"/>
      <c r="K37" s="4"/>
      <c r="L37" s="4"/>
      <c r="M37" s="4"/>
    </row>
    <row r="38" spans="1:13" ht="15.75" thickBot="1" x14ac:dyDescent="0.3">
      <c r="B38" s="152"/>
      <c r="C38" s="39">
        <v>2027</v>
      </c>
      <c r="D38" s="28">
        <v>29</v>
      </c>
      <c r="E38" s="11">
        <v>29</v>
      </c>
      <c r="F38" s="160">
        <f t="shared" si="0"/>
        <v>1</v>
      </c>
      <c r="G38" s="161"/>
      <c r="H38" s="37"/>
      <c r="I38" s="4"/>
      <c r="J38" s="4"/>
      <c r="K38" s="4"/>
      <c r="L38" s="4"/>
      <c r="M38" s="4"/>
    </row>
    <row r="39" spans="1:13" ht="15" hidden="1" customHeight="1" x14ac:dyDescent="0.25">
      <c r="B39" s="152"/>
      <c r="C39" s="39">
        <v>2028</v>
      </c>
      <c r="D39" s="28">
        <v>29</v>
      </c>
      <c r="E39" s="11">
        <v>29</v>
      </c>
      <c r="F39" s="160">
        <f t="shared" si="0"/>
        <v>1</v>
      </c>
      <c r="G39" s="161"/>
      <c r="H39" s="4"/>
      <c r="I39" s="4"/>
      <c r="J39" s="4"/>
      <c r="K39" s="4"/>
      <c r="L39" s="4"/>
      <c r="M39" s="4"/>
    </row>
    <row r="40" spans="1:13" ht="15" hidden="1" customHeight="1" x14ac:dyDescent="0.25">
      <c r="B40" s="152"/>
      <c r="C40" s="39">
        <v>2029</v>
      </c>
      <c r="D40" s="28">
        <v>29</v>
      </c>
      <c r="E40" s="11">
        <v>29</v>
      </c>
      <c r="F40" s="160">
        <f t="shared" si="0"/>
        <v>1</v>
      </c>
      <c r="G40" s="161"/>
      <c r="H40" s="4"/>
      <c r="I40" s="4"/>
      <c r="J40" s="4"/>
      <c r="K40" s="4"/>
      <c r="L40" s="4"/>
      <c r="M40" s="4"/>
    </row>
    <row r="41" spans="1:13" ht="15.75" hidden="1" customHeight="1" thickBot="1" x14ac:dyDescent="0.3">
      <c r="B41" s="152"/>
      <c r="C41" s="39">
        <v>2030</v>
      </c>
      <c r="D41" s="28">
        <v>29</v>
      </c>
      <c r="E41" s="11">
        <v>29</v>
      </c>
      <c r="F41" s="160">
        <f t="shared" si="0"/>
        <v>1</v>
      </c>
      <c r="G41" s="161"/>
      <c r="H41" s="4"/>
      <c r="I41" s="4"/>
      <c r="J41" s="4"/>
      <c r="K41" s="4"/>
      <c r="L41" s="4"/>
      <c r="M41" s="4"/>
    </row>
    <row r="42" spans="1:13" ht="43.15" customHeight="1" x14ac:dyDescent="0.25">
      <c r="A42" s="2"/>
      <c r="B42" s="162" t="s">
        <v>20</v>
      </c>
      <c r="C42" s="31" t="s">
        <v>28</v>
      </c>
      <c r="D42" s="92" t="s">
        <v>109</v>
      </c>
      <c r="E42" s="92"/>
      <c r="F42" s="93"/>
      <c r="G42" s="94"/>
      <c r="H42" s="4"/>
      <c r="I42" s="4"/>
      <c r="J42" s="4"/>
      <c r="K42" s="4"/>
      <c r="L42" s="4"/>
      <c r="M42" s="4"/>
    </row>
    <row r="43" spans="1:13" ht="40.15" customHeight="1" x14ac:dyDescent="0.25">
      <c r="A43" s="2"/>
      <c r="B43" s="163"/>
      <c r="C43" s="32" t="s">
        <v>29</v>
      </c>
      <c r="D43" s="79" t="s">
        <v>110</v>
      </c>
      <c r="E43" s="79"/>
      <c r="F43" s="80"/>
      <c r="G43" s="81"/>
      <c r="H43" s="4"/>
      <c r="I43" s="4"/>
      <c r="J43" s="4"/>
      <c r="K43" s="4"/>
      <c r="L43" s="4"/>
      <c r="M43" s="4"/>
    </row>
    <row r="44" spans="1:13" ht="27.6" customHeight="1" x14ac:dyDescent="0.25">
      <c r="A44" s="2"/>
      <c r="B44" s="163"/>
      <c r="C44" s="32" t="s">
        <v>30</v>
      </c>
      <c r="D44" s="79" t="s">
        <v>115</v>
      </c>
      <c r="E44" s="79"/>
      <c r="F44" s="80"/>
      <c r="G44" s="81"/>
      <c r="H44" s="4"/>
      <c r="I44" s="4"/>
      <c r="J44" s="4"/>
      <c r="K44" s="4"/>
      <c r="L44" s="4"/>
      <c r="M44" s="4"/>
    </row>
    <row r="45" spans="1:13" ht="30.6" customHeight="1" thickBot="1" x14ac:dyDescent="0.3">
      <c r="B45" s="164"/>
      <c r="C45" s="41" t="s">
        <v>31</v>
      </c>
      <c r="D45" s="71" t="s">
        <v>111</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EA6332A5-6F75-4218-9BC3-81A83FD9792A}"/>
  </hyperlinks>
  <pageMargins left="0.25" right="0.25" top="0.75" bottom="0.75" header="0.3" footer="0.3"/>
  <pageSetup scale="46"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35BE5-F95A-4F09-98AA-6E040A6932F7}">
  <dimension ref="A1:M45"/>
  <sheetViews>
    <sheetView showGridLines="0" view="pageBreakPreview" topLeftCell="B25" zoomScale="60" zoomScaleNormal="55" workbookViewId="0">
      <selection activeCell="F28" sqref="F28:F29"/>
    </sheetView>
  </sheetViews>
  <sheetFormatPr baseColWidth="10" defaultColWidth="11.5703125" defaultRowHeight="15" x14ac:dyDescent="0.25"/>
  <cols>
    <col min="1" max="1" width="25.85546875" style="1" customWidth="1"/>
    <col min="2" max="2" width="20.5703125" style="1" customWidth="1"/>
    <col min="3" max="3" width="23.28515625" style="1" customWidth="1"/>
    <col min="4" max="4" width="20.85546875" style="1" customWidth="1"/>
    <col min="5" max="5" width="63.5703125" style="1" customWidth="1"/>
    <col min="6" max="6" width="39.5703125" style="1" customWidth="1"/>
    <col min="7" max="7" width="19" style="1" customWidth="1"/>
    <col min="8" max="8" width="11.42578125" style="1" customWidth="1"/>
    <col min="9" max="16384" width="11.5703125" style="1"/>
  </cols>
  <sheetData>
    <row r="1" spans="1:13" ht="8.25" customHeight="1" thickBot="1" x14ac:dyDescent="0.3"/>
    <row r="2" spans="1:13" ht="30.75" customHeight="1" x14ac:dyDescent="0.25">
      <c r="B2" s="143"/>
      <c r="C2" s="145" t="s">
        <v>0</v>
      </c>
      <c r="D2" s="146"/>
      <c r="E2" s="146"/>
      <c r="F2" s="146"/>
      <c r="G2" s="147"/>
      <c r="H2" s="4"/>
      <c r="I2" s="4"/>
      <c r="J2" s="4"/>
      <c r="K2" s="4"/>
      <c r="L2" s="4"/>
      <c r="M2" s="4"/>
    </row>
    <row r="3" spans="1:13" ht="31.5" customHeight="1" thickBot="1" x14ac:dyDescent="0.3">
      <c r="B3" s="144"/>
      <c r="C3" s="148"/>
      <c r="D3" s="149"/>
      <c r="E3" s="149"/>
      <c r="F3" s="149"/>
      <c r="G3" s="150"/>
      <c r="H3" s="4"/>
      <c r="I3" s="4"/>
      <c r="J3" s="4"/>
      <c r="K3" s="4"/>
      <c r="L3" s="4"/>
      <c r="M3" s="4"/>
    </row>
    <row r="4" spans="1:13" ht="37.5" customHeight="1" x14ac:dyDescent="0.25">
      <c r="A4" s="2"/>
      <c r="B4" s="151" t="s">
        <v>1</v>
      </c>
      <c r="C4" s="5" t="s">
        <v>5</v>
      </c>
      <c r="D4" s="79" t="s">
        <v>64</v>
      </c>
      <c r="E4" s="80"/>
      <c r="F4" s="80"/>
      <c r="G4" s="81"/>
      <c r="H4" s="4"/>
      <c r="I4" s="4"/>
      <c r="J4" s="4"/>
      <c r="K4" s="4"/>
      <c r="L4" s="4"/>
      <c r="M4" s="4"/>
    </row>
    <row r="5" spans="1:13" ht="50.25" customHeight="1" x14ac:dyDescent="0.25">
      <c r="A5" s="2"/>
      <c r="B5" s="152"/>
      <c r="C5" s="9" t="s">
        <v>6</v>
      </c>
      <c r="D5" s="79" t="s">
        <v>382</v>
      </c>
      <c r="E5" s="80"/>
      <c r="F5" s="80"/>
      <c r="G5" s="81"/>
      <c r="H5" s="4"/>
      <c r="I5" s="4"/>
      <c r="J5" s="4"/>
      <c r="K5" s="4"/>
      <c r="L5" s="4"/>
      <c r="M5" s="4"/>
    </row>
    <row r="6" spans="1:13" ht="58.5" customHeight="1" x14ac:dyDescent="0.25">
      <c r="A6" s="2"/>
      <c r="B6" s="152"/>
      <c r="C6" s="9" t="s">
        <v>7</v>
      </c>
      <c r="D6" s="79" t="s">
        <v>383</v>
      </c>
      <c r="E6" s="80"/>
      <c r="F6" s="80"/>
      <c r="G6" s="81"/>
      <c r="H6" s="4"/>
      <c r="I6" s="4"/>
      <c r="J6" s="4"/>
      <c r="K6" s="4"/>
      <c r="L6" s="4"/>
      <c r="M6" s="4"/>
    </row>
    <row r="7" spans="1:13" ht="45" customHeight="1" x14ac:dyDescent="0.25">
      <c r="A7" s="2"/>
      <c r="B7" s="152"/>
      <c r="C7" s="9" t="s">
        <v>22</v>
      </c>
      <c r="D7" s="101" t="s">
        <v>82</v>
      </c>
      <c r="E7" s="102"/>
      <c r="F7" s="102"/>
      <c r="G7" s="103"/>
      <c r="H7" s="4"/>
      <c r="I7" s="4"/>
      <c r="J7" s="4"/>
      <c r="K7" s="4"/>
      <c r="L7" s="4"/>
      <c r="M7" s="4"/>
    </row>
    <row r="8" spans="1:13" ht="39.75" customHeight="1" x14ac:dyDescent="0.25">
      <c r="A8" s="2"/>
      <c r="B8" s="152"/>
      <c r="C8" s="9" t="s">
        <v>21</v>
      </c>
      <c r="D8" s="101" t="s">
        <v>384</v>
      </c>
      <c r="E8" s="102"/>
      <c r="F8" s="102"/>
      <c r="G8" s="103"/>
      <c r="H8" s="4"/>
      <c r="I8" s="4"/>
      <c r="J8" s="4"/>
      <c r="K8" s="4"/>
      <c r="L8" s="4"/>
      <c r="M8" s="4"/>
    </row>
    <row r="9" spans="1:13" ht="45" customHeight="1" x14ac:dyDescent="0.25">
      <c r="A9" s="2"/>
      <c r="B9" s="152"/>
      <c r="C9" s="9" t="s">
        <v>23</v>
      </c>
      <c r="D9" s="102" t="s">
        <v>88</v>
      </c>
      <c r="E9" s="118"/>
      <c r="F9" s="118"/>
      <c r="G9" s="119"/>
      <c r="H9" s="4"/>
      <c r="I9" s="4"/>
      <c r="J9" s="4"/>
      <c r="K9" s="4"/>
      <c r="L9" s="4"/>
      <c r="M9" s="4"/>
    </row>
    <row r="10" spans="1:13" ht="48.75" customHeight="1" thickBot="1" x14ac:dyDescent="0.3">
      <c r="A10" s="2"/>
      <c r="B10" s="152"/>
      <c r="C10" s="9" t="s">
        <v>24</v>
      </c>
      <c r="D10" s="140" t="s">
        <v>92</v>
      </c>
      <c r="E10" s="141"/>
      <c r="F10" s="141"/>
      <c r="G10" s="142"/>
      <c r="H10" s="4"/>
      <c r="I10" s="4"/>
      <c r="J10" s="4"/>
      <c r="K10" s="4"/>
      <c r="L10" s="4"/>
      <c r="M10" s="4"/>
    </row>
    <row r="11" spans="1:13" ht="37.5" customHeight="1" x14ac:dyDescent="0.25">
      <c r="A11" s="2"/>
      <c r="B11" s="151" t="s">
        <v>2</v>
      </c>
      <c r="C11" s="84" t="s">
        <v>42</v>
      </c>
      <c r="D11" s="131" t="s">
        <v>439</v>
      </c>
      <c r="E11" s="132"/>
      <c r="F11" s="132"/>
      <c r="G11" s="133"/>
      <c r="H11" s="4"/>
      <c r="I11" s="4"/>
      <c r="J11" s="4"/>
      <c r="K11" s="4"/>
      <c r="L11" s="4"/>
      <c r="M11" s="4"/>
    </row>
    <row r="12" spans="1:13" ht="36.75" customHeight="1" x14ac:dyDescent="0.25">
      <c r="A12" s="2"/>
      <c r="B12" s="152"/>
      <c r="C12" s="85"/>
      <c r="D12" s="134"/>
      <c r="E12" s="135"/>
      <c r="F12" s="135"/>
      <c r="G12" s="136"/>
      <c r="H12" s="4"/>
      <c r="I12" s="4"/>
      <c r="J12" s="4"/>
      <c r="K12" s="4"/>
      <c r="L12" s="4"/>
      <c r="M12" s="4"/>
    </row>
    <row r="13" spans="1:13" ht="19.5" customHeight="1" x14ac:dyDescent="0.25">
      <c r="A13" s="2"/>
      <c r="B13" s="152"/>
      <c r="C13" s="137" t="s">
        <v>8</v>
      </c>
      <c r="D13" s="12" t="s">
        <v>9</v>
      </c>
      <c r="E13" s="12" t="s">
        <v>12</v>
      </c>
      <c r="F13" s="13" t="s">
        <v>13</v>
      </c>
      <c r="G13" s="13" t="s">
        <v>25</v>
      </c>
      <c r="H13" s="4"/>
      <c r="I13" s="4"/>
      <c r="J13" s="4"/>
      <c r="K13" s="4"/>
      <c r="L13" s="4"/>
      <c r="M13" s="4"/>
    </row>
    <row r="14" spans="1:13" ht="46.5" customHeight="1" x14ac:dyDescent="0.25">
      <c r="A14" s="2"/>
      <c r="B14" s="152"/>
      <c r="C14" s="138"/>
      <c r="D14" s="6" t="s">
        <v>11</v>
      </c>
      <c r="E14" s="7" t="s">
        <v>385</v>
      </c>
      <c r="F14" s="7" t="s">
        <v>386</v>
      </c>
      <c r="G14" s="8" t="s">
        <v>363</v>
      </c>
      <c r="H14" s="4"/>
      <c r="I14" s="4"/>
      <c r="J14" s="4"/>
      <c r="K14" s="4"/>
      <c r="L14" s="4"/>
      <c r="M14" s="4"/>
    </row>
    <row r="15" spans="1:13" ht="51.75" customHeight="1" x14ac:dyDescent="0.25">
      <c r="A15" s="2"/>
      <c r="B15" s="152"/>
      <c r="C15" s="139"/>
      <c r="D15" s="6" t="s">
        <v>10</v>
      </c>
      <c r="E15" s="7" t="s">
        <v>387</v>
      </c>
      <c r="F15" s="7" t="s">
        <v>386</v>
      </c>
      <c r="G15" s="8" t="s">
        <v>363</v>
      </c>
      <c r="H15" s="4"/>
      <c r="I15" s="4"/>
      <c r="J15" s="4"/>
      <c r="K15" s="4"/>
      <c r="L15" s="4"/>
      <c r="M15" s="4"/>
    </row>
    <row r="16" spans="1:13" ht="40.5" customHeight="1" x14ac:dyDescent="0.25">
      <c r="A16" s="2"/>
      <c r="B16" s="152"/>
      <c r="C16" s="14" t="s">
        <v>3</v>
      </c>
      <c r="D16" s="79" t="s">
        <v>43</v>
      </c>
      <c r="E16" s="79"/>
      <c r="F16" s="80"/>
      <c r="G16" s="81"/>
      <c r="H16" s="4"/>
      <c r="I16" s="4"/>
      <c r="J16" s="4"/>
      <c r="K16" s="4"/>
      <c r="L16" s="4"/>
      <c r="M16" s="4"/>
    </row>
    <row r="17" spans="1:13" ht="42" customHeight="1" x14ac:dyDescent="0.25">
      <c r="A17" s="2"/>
      <c r="B17" s="152"/>
      <c r="C17" s="5" t="s">
        <v>4</v>
      </c>
      <c r="D17" s="79" t="s">
        <v>44</v>
      </c>
      <c r="E17" s="80"/>
      <c r="F17" s="80"/>
      <c r="G17" s="81"/>
      <c r="H17" s="4"/>
      <c r="I17" s="4"/>
      <c r="J17" s="4"/>
      <c r="K17" s="4"/>
      <c r="L17" s="4"/>
      <c r="M17" s="4"/>
    </row>
    <row r="18" spans="1:13" ht="37.9" customHeight="1" x14ac:dyDescent="0.25">
      <c r="A18" s="2"/>
      <c r="B18" s="152"/>
      <c r="C18" s="5" t="s">
        <v>34</v>
      </c>
      <c r="D18" s="80" t="s">
        <v>433</v>
      </c>
      <c r="E18" s="126"/>
      <c r="F18" s="126"/>
      <c r="G18" s="127"/>
      <c r="H18" s="4"/>
      <c r="I18" s="4"/>
      <c r="J18" s="4"/>
      <c r="K18" s="4"/>
      <c r="L18" s="4"/>
      <c r="M18" s="4"/>
    </row>
    <row r="19" spans="1:13" ht="41.25" customHeight="1" x14ac:dyDescent="0.25">
      <c r="A19" s="2"/>
      <c r="B19" s="152"/>
      <c r="C19" s="9" t="s">
        <v>35</v>
      </c>
      <c r="D19" s="79" t="s">
        <v>94</v>
      </c>
      <c r="E19" s="80"/>
      <c r="F19" s="80"/>
      <c r="G19" s="81"/>
      <c r="H19" s="4"/>
      <c r="I19" s="4"/>
      <c r="J19" s="4"/>
      <c r="K19" s="4"/>
      <c r="L19" s="4"/>
      <c r="M19" s="4"/>
    </row>
    <row r="20" spans="1:13" ht="45" x14ac:dyDescent="0.25">
      <c r="A20" s="2"/>
      <c r="B20" s="152"/>
      <c r="C20" s="9" t="s">
        <v>37</v>
      </c>
      <c r="D20" s="80" t="s">
        <v>45</v>
      </c>
      <c r="E20" s="126"/>
      <c r="F20" s="126"/>
      <c r="G20" s="127"/>
      <c r="H20" s="4"/>
      <c r="I20" s="4"/>
      <c r="J20" s="4"/>
      <c r="K20" s="4"/>
      <c r="L20" s="4"/>
      <c r="M20" s="4"/>
    </row>
    <row r="21" spans="1:13" ht="43.9" customHeight="1" x14ac:dyDescent="0.25">
      <c r="A21" s="2"/>
      <c r="B21" s="152"/>
      <c r="C21" s="9" t="s">
        <v>38</v>
      </c>
      <c r="D21" s="104"/>
      <c r="E21" s="105"/>
      <c r="F21" s="105"/>
      <c r="G21" s="106"/>
      <c r="H21" s="4"/>
      <c r="I21" s="4"/>
      <c r="J21" s="4"/>
      <c r="K21" s="4"/>
      <c r="L21" s="4"/>
      <c r="M21" s="4"/>
    </row>
    <row r="22" spans="1:13" ht="65.25" customHeight="1" thickBot="1" x14ac:dyDescent="0.3">
      <c r="A22" s="2"/>
      <c r="B22" s="156"/>
      <c r="C22" s="15" t="s">
        <v>36</v>
      </c>
      <c r="D22" s="128" t="s">
        <v>448</v>
      </c>
      <c r="E22" s="129"/>
      <c r="F22" s="104"/>
      <c r="G22" s="130"/>
      <c r="H22" s="4"/>
      <c r="I22" s="4"/>
      <c r="J22" s="4"/>
      <c r="K22" s="4"/>
      <c r="L22" s="4"/>
      <c r="M22" s="4"/>
    </row>
    <row r="23" spans="1:13" ht="33" customHeight="1" x14ac:dyDescent="0.25">
      <c r="A23" s="2"/>
      <c r="B23" s="153" t="s">
        <v>41</v>
      </c>
      <c r="C23" s="16" t="s">
        <v>32</v>
      </c>
      <c r="D23" s="17" t="s">
        <v>56</v>
      </c>
      <c r="E23" s="109" t="s">
        <v>47</v>
      </c>
      <c r="F23" s="110"/>
      <c r="G23" s="111"/>
      <c r="H23" s="4"/>
      <c r="I23" s="4"/>
      <c r="J23" s="4"/>
      <c r="K23" s="4"/>
      <c r="L23" s="4"/>
      <c r="M23" s="4"/>
    </row>
    <row r="24" spans="1:13" ht="58.9" customHeight="1" x14ac:dyDescent="0.25">
      <c r="A24" s="2"/>
      <c r="B24" s="154"/>
      <c r="C24" s="9" t="s">
        <v>27</v>
      </c>
      <c r="D24" s="18" t="s">
        <v>194</v>
      </c>
      <c r="E24" s="112" t="s">
        <v>193</v>
      </c>
      <c r="F24" s="113"/>
      <c r="G24" s="114"/>
      <c r="H24" s="4"/>
      <c r="I24" s="4"/>
      <c r="J24" s="4"/>
      <c r="K24" s="4"/>
      <c r="L24" s="4"/>
      <c r="M24" s="4"/>
    </row>
    <row r="25" spans="1:13" ht="63.6" customHeight="1" x14ac:dyDescent="0.25">
      <c r="A25" s="2"/>
      <c r="B25" s="154"/>
      <c r="C25" s="82" t="s">
        <v>14</v>
      </c>
      <c r="D25" s="19" t="s">
        <v>173</v>
      </c>
      <c r="E25" s="115" t="s">
        <v>174</v>
      </c>
      <c r="F25" s="116"/>
      <c r="G25" s="117"/>
      <c r="H25" s="4"/>
      <c r="I25" s="4"/>
      <c r="J25" s="4"/>
      <c r="K25" s="4"/>
      <c r="L25" s="4"/>
      <c r="M25" s="4"/>
    </row>
    <row r="26" spans="1:13" ht="61.9" customHeight="1" thickBot="1" x14ac:dyDescent="0.3">
      <c r="A26" s="2"/>
      <c r="B26" s="155"/>
      <c r="C26" s="83"/>
      <c r="D26" s="20" t="s">
        <v>195</v>
      </c>
      <c r="E26" s="123" t="s">
        <v>196</v>
      </c>
      <c r="F26" s="124"/>
      <c r="G26" s="125"/>
      <c r="H26" s="4"/>
      <c r="I26" s="4"/>
      <c r="J26" s="4"/>
      <c r="K26" s="4"/>
      <c r="L26" s="4"/>
      <c r="M26" s="4"/>
    </row>
    <row r="27" spans="1:13" ht="27.6" customHeight="1" x14ac:dyDescent="0.25">
      <c r="A27" s="2"/>
      <c r="B27" s="151" t="s">
        <v>33</v>
      </c>
      <c r="C27" s="84" t="s">
        <v>26</v>
      </c>
      <c r="D27" s="21" t="s">
        <v>18</v>
      </c>
      <c r="E27" s="21" t="s">
        <v>16</v>
      </c>
      <c r="F27" s="22" t="s">
        <v>17</v>
      </c>
      <c r="G27" s="23" t="s">
        <v>40</v>
      </c>
      <c r="H27" s="4"/>
      <c r="I27" s="4"/>
      <c r="J27" s="4"/>
      <c r="K27" s="4"/>
      <c r="L27" s="4"/>
      <c r="M27" s="4"/>
    </row>
    <row r="28" spans="1:13" ht="48.6" customHeight="1" x14ac:dyDescent="0.25">
      <c r="A28" s="2"/>
      <c r="B28" s="152"/>
      <c r="C28" s="85"/>
      <c r="D28" s="6">
        <v>2023</v>
      </c>
      <c r="E28" s="6">
        <v>0</v>
      </c>
      <c r="F28" s="6">
        <v>5</v>
      </c>
      <c r="G28" s="36">
        <f>E28/F28</f>
        <v>0</v>
      </c>
      <c r="H28" s="37"/>
      <c r="I28" s="4"/>
      <c r="J28" s="4"/>
      <c r="K28" s="4"/>
      <c r="L28" s="4"/>
      <c r="M28" s="4"/>
    </row>
    <row r="29" spans="1:13" ht="54.6" customHeight="1" thickBot="1" x14ac:dyDescent="0.3">
      <c r="B29" s="152"/>
      <c r="C29" s="5" t="s">
        <v>39</v>
      </c>
      <c r="D29" s="10">
        <v>2027</v>
      </c>
      <c r="E29" s="6">
        <v>5</v>
      </c>
      <c r="F29" s="6">
        <v>5</v>
      </c>
      <c r="G29" s="36">
        <f>E29/F29</f>
        <v>1</v>
      </c>
      <c r="H29" s="37"/>
      <c r="I29" s="37"/>
      <c r="J29" s="37"/>
      <c r="K29" s="37"/>
      <c r="L29" s="37"/>
      <c r="M29" s="37"/>
    </row>
    <row r="30" spans="1:13" x14ac:dyDescent="0.25">
      <c r="B30" s="151" t="s">
        <v>19</v>
      </c>
      <c r="C30" s="38" t="s">
        <v>18</v>
      </c>
      <c r="D30" s="25" t="s">
        <v>16</v>
      </c>
      <c r="E30" s="25" t="s">
        <v>17</v>
      </c>
      <c r="F30" s="88" t="s">
        <v>15</v>
      </c>
      <c r="G30" s="89"/>
      <c r="H30" s="4"/>
      <c r="I30" s="4"/>
      <c r="J30" s="4"/>
      <c r="K30" s="4"/>
      <c r="L30" s="4"/>
      <c r="M30" s="4"/>
    </row>
    <row r="31" spans="1:13" ht="47.25" hidden="1" customHeight="1" x14ac:dyDescent="0.25">
      <c r="B31" s="152"/>
      <c r="C31" s="39">
        <v>2020</v>
      </c>
      <c r="D31" s="26"/>
      <c r="E31" s="26"/>
      <c r="F31" s="107"/>
      <c r="G31" s="108"/>
      <c r="H31" s="4"/>
      <c r="I31" s="4"/>
      <c r="J31" s="4"/>
      <c r="K31" s="4"/>
      <c r="L31" s="4"/>
      <c r="M31" s="4"/>
    </row>
    <row r="32" spans="1:13" ht="49.5" hidden="1" customHeight="1" x14ac:dyDescent="0.25">
      <c r="B32" s="152"/>
      <c r="C32" s="39">
        <v>2021</v>
      </c>
      <c r="D32" s="26"/>
      <c r="E32" s="26"/>
      <c r="F32" s="107"/>
      <c r="G32" s="108"/>
      <c r="H32" s="4"/>
      <c r="I32" s="4"/>
      <c r="J32" s="4"/>
      <c r="K32" s="4"/>
      <c r="L32" s="4"/>
      <c r="M32" s="4"/>
    </row>
    <row r="33" spans="1:13" ht="50.25" hidden="1" customHeight="1" x14ac:dyDescent="0.25">
      <c r="B33" s="152"/>
      <c r="C33" s="39">
        <v>2022</v>
      </c>
      <c r="D33" s="26"/>
      <c r="E33" s="26"/>
      <c r="F33" s="107"/>
      <c r="G33" s="108"/>
      <c r="H33" s="4"/>
      <c r="I33" s="4"/>
      <c r="J33" s="4"/>
      <c r="K33" s="4"/>
      <c r="L33" s="4"/>
      <c r="M33" s="4"/>
    </row>
    <row r="34" spans="1:13" ht="41.25" hidden="1" customHeight="1" x14ac:dyDescent="0.25">
      <c r="B34" s="152"/>
      <c r="C34" s="39">
        <v>2023</v>
      </c>
      <c r="D34" s="27"/>
      <c r="E34" s="26"/>
      <c r="F34" s="107"/>
      <c r="G34" s="108"/>
      <c r="H34" s="4"/>
      <c r="I34" s="4"/>
      <c r="J34" s="4"/>
      <c r="K34" s="4"/>
      <c r="L34" s="4"/>
      <c r="M34" s="4"/>
    </row>
    <row r="35" spans="1:13" x14ac:dyDescent="0.25">
      <c r="B35" s="152"/>
      <c r="C35" s="39">
        <v>2024</v>
      </c>
      <c r="D35" s="28">
        <v>1</v>
      </c>
      <c r="E35" s="11">
        <v>5</v>
      </c>
      <c r="F35" s="160">
        <f>D35/E35</f>
        <v>0.2</v>
      </c>
      <c r="G35" s="161"/>
      <c r="H35" s="37"/>
      <c r="I35" s="4"/>
      <c r="J35" s="4"/>
      <c r="K35" s="4"/>
      <c r="L35" s="4"/>
      <c r="M35" s="4"/>
    </row>
    <row r="36" spans="1:13" x14ac:dyDescent="0.25">
      <c r="B36" s="152"/>
      <c r="C36" s="39">
        <v>2025</v>
      </c>
      <c r="D36" s="28">
        <v>2</v>
      </c>
      <c r="E36" s="11">
        <v>5</v>
      </c>
      <c r="F36" s="160">
        <f t="shared" ref="F36:F41" si="0">D36/E36</f>
        <v>0.4</v>
      </c>
      <c r="G36" s="161"/>
      <c r="H36" s="37"/>
      <c r="I36" s="4"/>
      <c r="J36" s="40"/>
      <c r="K36" s="4"/>
      <c r="L36" s="4"/>
      <c r="M36" s="4"/>
    </row>
    <row r="37" spans="1:13" x14ac:dyDescent="0.25">
      <c r="B37" s="152"/>
      <c r="C37" s="39">
        <v>2026</v>
      </c>
      <c r="D37" s="28">
        <v>4</v>
      </c>
      <c r="E37" s="11">
        <v>5</v>
      </c>
      <c r="F37" s="160">
        <f t="shared" si="0"/>
        <v>0.8</v>
      </c>
      <c r="G37" s="161"/>
      <c r="H37" s="37"/>
      <c r="I37" s="4"/>
      <c r="J37" s="4"/>
      <c r="K37" s="4"/>
      <c r="L37" s="4"/>
      <c r="M37" s="4"/>
    </row>
    <row r="38" spans="1:13" ht="15.75" thickBot="1" x14ac:dyDescent="0.3">
      <c r="B38" s="152"/>
      <c r="C38" s="39">
        <v>2027</v>
      </c>
      <c r="D38" s="28">
        <v>5</v>
      </c>
      <c r="E38" s="11">
        <v>5</v>
      </c>
      <c r="F38" s="160">
        <f t="shared" si="0"/>
        <v>1</v>
      </c>
      <c r="G38" s="161"/>
      <c r="H38" s="37"/>
      <c r="I38" s="4"/>
      <c r="J38" s="4"/>
      <c r="K38" s="4"/>
      <c r="L38" s="4"/>
      <c r="M38" s="4"/>
    </row>
    <row r="39" spans="1:13" ht="15" hidden="1" customHeight="1" x14ac:dyDescent="0.25">
      <c r="B39" s="152"/>
      <c r="C39" s="39">
        <v>2028</v>
      </c>
      <c r="D39" s="29">
        <v>2461598.6649886002</v>
      </c>
      <c r="E39" s="30">
        <v>6640874</v>
      </c>
      <c r="F39" s="160">
        <f t="shared" si="0"/>
        <v>0.3706739</v>
      </c>
      <c r="G39" s="161"/>
      <c r="H39" s="4"/>
      <c r="I39" s="4"/>
      <c r="J39" s="4"/>
      <c r="K39" s="4"/>
      <c r="L39" s="4"/>
      <c r="M39" s="4"/>
    </row>
    <row r="40" spans="1:13" ht="15" hidden="1" customHeight="1" x14ac:dyDescent="0.25">
      <c r="B40" s="152"/>
      <c r="C40" s="39">
        <v>2029</v>
      </c>
      <c r="D40" s="29"/>
      <c r="E40" s="30"/>
      <c r="F40" s="160" t="e">
        <f t="shared" si="0"/>
        <v>#DIV/0!</v>
      </c>
      <c r="G40" s="161"/>
      <c r="H40" s="4"/>
      <c r="I40" s="4"/>
      <c r="J40" s="4"/>
      <c r="K40" s="4"/>
      <c r="L40" s="4"/>
      <c r="M40" s="4"/>
    </row>
    <row r="41" spans="1:13" ht="15.75" hidden="1" customHeight="1" thickBot="1" x14ac:dyDescent="0.3">
      <c r="B41" s="152"/>
      <c r="C41" s="39">
        <v>2030</v>
      </c>
      <c r="D41" s="29"/>
      <c r="E41" s="30"/>
      <c r="F41" s="160" t="e">
        <f t="shared" si="0"/>
        <v>#DIV/0!</v>
      </c>
      <c r="G41" s="161"/>
      <c r="H41" s="4"/>
      <c r="I41" s="4"/>
      <c r="J41" s="4"/>
      <c r="K41" s="4"/>
      <c r="L41" s="4"/>
      <c r="M41" s="4"/>
    </row>
    <row r="42" spans="1:13" ht="43.15" customHeight="1" x14ac:dyDescent="0.25">
      <c r="A42" s="2"/>
      <c r="B42" s="162" t="s">
        <v>20</v>
      </c>
      <c r="C42" s="31" t="s">
        <v>28</v>
      </c>
      <c r="D42" s="92" t="s">
        <v>109</v>
      </c>
      <c r="E42" s="92"/>
      <c r="F42" s="93"/>
      <c r="G42" s="94"/>
      <c r="H42" s="4"/>
      <c r="I42" s="4"/>
      <c r="J42" s="4"/>
      <c r="K42" s="4"/>
      <c r="L42" s="4"/>
      <c r="M42" s="4"/>
    </row>
    <row r="43" spans="1:13" ht="40.15" customHeight="1" x14ac:dyDescent="0.25">
      <c r="A43" s="2"/>
      <c r="B43" s="163"/>
      <c r="C43" s="32" t="s">
        <v>29</v>
      </c>
      <c r="D43" s="79" t="s">
        <v>110</v>
      </c>
      <c r="E43" s="79"/>
      <c r="F43" s="80"/>
      <c r="G43" s="81"/>
      <c r="H43" s="4"/>
      <c r="I43" s="4"/>
      <c r="J43" s="4"/>
      <c r="K43" s="4"/>
      <c r="L43" s="4"/>
      <c r="M43" s="4"/>
    </row>
    <row r="44" spans="1:13" ht="27.6" customHeight="1" x14ac:dyDescent="0.25">
      <c r="A44" s="2"/>
      <c r="B44" s="163"/>
      <c r="C44" s="32" t="s">
        <v>30</v>
      </c>
      <c r="D44" s="79" t="s">
        <v>115</v>
      </c>
      <c r="E44" s="79"/>
      <c r="F44" s="80"/>
      <c r="G44" s="81"/>
      <c r="H44" s="4"/>
      <c r="I44" s="4"/>
      <c r="J44" s="4"/>
      <c r="K44" s="4"/>
      <c r="L44" s="4"/>
      <c r="M44" s="4"/>
    </row>
    <row r="45" spans="1:13" ht="30.6" customHeight="1" thickBot="1" x14ac:dyDescent="0.3">
      <c r="B45" s="164"/>
      <c r="C45" s="41" t="s">
        <v>31</v>
      </c>
      <c r="D45" s="71" t="s">
        <v>111</v>
      </c>
      <c r="E45" s="72"/>
      <c r="F45" s="72"/>
      <c r="G45" s="73"/>
      <c r="H45" s="4"/>
      <c r="I45" s="4"/>
      <c r="J45" s="4"/>
      <c r="K45" s="4"/>
      <c r="L45" s="4"/>
      <c r="M45" s="4"/>
    </row>
  </sheetData>
  <mergeCells count="47">
    <mergeCell ref="B42:B45"/>
    <mergeCell ref="D42:G42"/>
    <mergeCell ref="D43:G43"/>
    <mergeCell ref="D44:G44"/>
    <mergeCell ref="D45:G45"/>
    <mergeCell ref="B27:B29"/>
    <mergeCell ref="C27:C28"/>
    <mergeCell ref="B30:B41"/>
    <mergeCell ref="F30:G30"/>
    <mergeCell ref="F31:G31"/>
    <mergeCell ref="F32:G32"/>
    <mergeCell ref="F33:G33"/>
    <mergeCell ref="F34:G34"/>
    <mergeCell ref="F35:G35"/>
    <mergeCell ref="F36:G36"/>
    <mergeCell ref="F37:G37"/>
    <mergeCell ref="F38:G38"/>
    <mergeCell ref="F39:G39"/>
    <mergeCell ref="F40:G40"/>
    <mergeCell ref="F41:G41"/>
    <mergeCell ref="D22:G22"/>
    <mergeCell ref="B23:B26"/>
    <mergeCell ref="E23:G23"/>
    <mergeCell ref="E24:G24"/>
    <mergeCell ref="C25:C26"/>
    <mergeCell ref="E25:G25"/>
    <mergeCell ref="E26:G26"/>
    <mergeCell ref="B11:B22"/>
    <mergeCell ref="C11:C12"/>
    <mergeCell ref="D11:G12"/>
    <mergeCell ref="C13:C15"/>
    <mergeCell ref="D16:G16"/>
    <mergeCell ref="D17:G17"/>
    <mergeCell ref="D18:G18"/>
    <mergeCell ref="D19:G19"/>
    <mergeCell ref="D20:G20"/>
    <mergeCell ref="D21:G21"/>
    <mergeCell ref="B2:B3"/>
    <mergeCell ref="C2:G3"/>
    <mergeCell ref="B4:B10"/>
    <mergeCell ref="D4:G4"/>
    <mergeCell ref="D5:G5"/>
    <mergeCell ref="D6:G6"/>
    <mergeCell ref="D7:G7"/>
    <mergeCell ref="D8:G8"/>
    <mergeCell ref="D9:G9"/>
    <mergeCell ref="D10:G10"/>
  </mergeCells>
  <hyperlinks>
    <hyperlink ref="D45" r:id="rId1" xr:uid="{3ADAC42D-767E-45CD-9C0B-9B66EFA0B1AE}"/>
  </hyperlinks>
  <pageMargins left="0.25" right="0.25" top="0.75" bottom="0.75" header="0.3" footer="0.3"/>
  <pageSetup scale="43"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vt:i4>
      </vt:variant>
    </vt:vector>
  </HeadingPairs>
  <TitlesOfParts>
    <vt:vector size="27" baseType="lpstr">
      <vt:lpstr>I1.1</vt:lpstr>
      <vt:lpstr>I1.2</vt:lpstr>
      <vt:lpstr>I1.3</vt:lpstr>
      <vt:lpstr>I1.4</vt:lpstr>
      <vt:lpstr>I1.5</vt:lpstr>
      <vt:lpstr>I1.6</vt:lpstr>
      <vt:lpstr>I1.7</vt:lpstr>
      <vt:lpstr>I1.8</vt:lpstr>
      <vt:lpstr>I1.9</vt:lpstr>
      <vt:lpstr>I1.10</vt:lpstr>
      <vt:lpstr>I1.11</vt:lpstr>
      <vt:lpstr>I2.12</vt:lpstr>
      <vt:lpstr>I2.13</vt:lpstr>
      <vt:lpstr>I2.14</vt:lpstr>
      <vt:lpstr>I2.15</vt:lpstr>
      <vt:lpstr>I2.16</vt:lpstr>
      <vt:lpstr>I2.17</vt:lpstr>
      <vt:lpstr>I2.18</vt:lpstr>
      <vt:lpstr>I3.19</vt:lpstr>
      <vt:lpstr>I3.20</vt:lpstr>
      <vt:lpstr>I3.21</vt:lpstr>
      <vt:lpstr>I3.22</vt:lpstr>
      <vt:lpstr>I4.23</vt:lpstr>
      <vt:lpstr>I4.24</vt:lpstr>
      <vt:lpstr>I4.25</vt:lpstr>
      <vt:lpstr>I1.4!Área_de_impresión</vt:lpstr>
      <vt:lpstr>I1.6!Área_de_impresión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dc:creator>
  <cp:lastModifiedBy>Usuario</cp:lastModifiedBy>
  <cp:lastPrinted>2025-03-25T21:46:52Z</cp:lastPrinted>
  <dcterms:created xsi:type="dcterms:W3CDTF">2019-06-20T14:22:48Z</dcterms:created>
  <dcterms:modified xsi:type="dcterms:W3CDTF">2025-11-06T21:51:14Z</dcterms:modified>
</cp:coreProperties>
</file>