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19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22.xml" ContentType="application/vnd.openxmlformats-officedocument.spreadsheetml.worksheet+xml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6.xml" ContentType="application/vnd.openxmlformats-officedocument.spreadsheetml.worksheet+xml"/>
  <Override PartName="/xl/worksheets/sheet24.xml" ContentType="application/vnd.openxmlformats-officedocument.spreadsheetml.worksheet+xml"/>
  <Override PartName="/xl/worksheets/sheet7.xml" ContentType="application/vnd.openxmlformats-officedocument.spreadsheetml.worksheet+xml"/>
  <Override PartName="/xl/worksheets/sheet25.xml" ContentType="application/vnd.openxmlformats-officedocument.spreadsheetml.worksheet+xml"/>
  <Override PartName="/xl/worksheets/sheet8.xml" ContentType="application/vnd.openxmlformats-officedocument.spreadsheetml.worksheet+xml"/>
  <Override PartName="/xl/worksheets/sheet26.xml" ContentType="application/vnd.openxmlformats-officedocument.spreadsheetml.worksheet+xml"/>
  <Override PartName="/xl/worksheets/_rels/sheet1.xml.rels" ContentType="application/vnd.openxmlformats-package.relationships+xml"/>
  <Override PartName="/xl/worksheets/sheet9.xml" ContentType="application/vnd.openxmlformats-officedocument.spreadsheetml.worksheet+xml"/>
  <Override PartName="/xl/worksheets/sheet27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5"/>
  </bookViews>
  <sheets>
    <sheet name="Datos Generales" sheetId="1" state="visible" r:id="rId2"/>
    <sheet name="Info General" sheetId="2" state="hidden" r:id="rId3"/>
    <sheet name="datos" sheetId="3" state="hidden" r:id="rId4"/>
    <sheet name="Formato 1" sheetId="4" state="visible" r:id="rId5"/>
    <sheet name="F01" sheetId="5" state="hidden" r:id="rId6"/>
    <sheet name="Formato 2" sheetId="6" state="visible" r:id="rId7"/>
    <sheet name="F02" sheetId="7" state="hidden" r:id="rId8"/>
    <sheet name="Formato 3" sheetId="8" state="visible" r:id="rId9"/>
    <sheet name="F03" sheetId="9" state="hidden" r:id="rId10"/>
    <sheet name="Formato 4" sheetId="10" state="visible" r:id="rId11"/>
    <sheet name="F04" sheetId="11" state="hidden" r:id="rId12"/>
    <sheet name="Formato 5" sheetId="12" state="visible" r:id="rId13"/>
    <sheet name="F05" sheetId="13" state="hidden" r:id="rId14"/>
    <sheet name="Formato 6 a)" sheetId="14" state="visible" r:id="rId15"/>
    <sheet name="F06a" sheetId="15" state="hidden" r:id="rId16"/>
    <sheet name="Formato 6 b)" sheetId="16" state="visible" r:id="rId17"/>
    <sheet name="F06b" sheetId="17" state="hidden" r:id="rId18"/>
    <sheet name="Formato 6 c)" sheetId="18" state="visible" r:id="rId19"/>
    <sheet name="F06c" sheetId="19" state="hidden" r:id="rId20"/>
    <sheet name="Formato 6 d)" sheetId="20" state="visible" r:id="rId21"/>
    <sheet name="F06d" sheetId="21" state="hidden" r:id="rId22"/>
    <sheet name="Formato 7 a)" sheetId="22" state="visible" r:id="rId23"/>
    <sheet name="F07a" sheetId="23" state="hidden" r:id="rId24"/>
    <sheet name="Formato 7 b)" sheetId="24" state="visible" r:id="rId25"/>
    <sheet name="F07b" sheetId="25" state="hidden" r:id="rId26"/>
    <sheet name="Formato 7 c)" sheetId="26" state="visible" r:id="rId27"/>
    <sheet name="F07c" sheetId="27" state="hidden" r:id="rId28"/>
    <sheet name="Formato 7 d)" sheetId="28" state="visible" r:id="rId29"/>
    <sheet name="F07d" sheetId="29" state="hidden" r:id="rId30"/>
    <sheet name="Formato 8" sheetId="30" state="visible" r:id="rId31"/>
    <sheet name="F08" sheetId="31" state="hidden" r:id="rId32"/>
  </sheets>
  <definedNames>
    <definedName function="false" hidden="false" name="ACTIVO" vbProcedure="false">'Formato 1'!$A$7</definedName>
    <definedName function="false" hidden="false" name="ACTIVO_CIRCULANTE" vbProcedure="false">'Formato 1'!$A$8</definedName>
    <definedName function="false" hidden="false" name="ANIO" vbProcedure="false">'Info General'!$D$20</definedName>
    <definedName function="false" hidden="false" name="ANIO1P" vbProcedure="false">'Info General'!$D$23</definedName>
    <definedName function="false" hidden="false" name="ANIO1R" vbProcedure="false">'Info General'!$H$25</definedName>
    <definedName function="false" hidden="false" name="ANIO2P" vbProcedure="false">'Info General'!$E$23</definedName>
    <definedName function="false" hidden="false" name="ANIO2R" vbProcedure="false">'Info General'!$G$25</definedName>
    <definedName function="false" hidden="false" name="ANIO3P" vbProcedure="false">'Info General'!$F$23</definedName>
    <definedName function="false" hidden="false" name="ANIO3R" vbProcedure="false">'Info General'!$F$25</definedName>
    <definedName function="false" hidden="false" name="ANIO4P" vbProcedure="false">'Info General'!$G$23</definedName>
    <definedName function="false" hidden="false" name="ANIO4R" vbProcedure="false">'Info General'!$E$25</definedName>
    <definedName function="false" hidden="false" name="ANIO5P" vbProcedure="false">'Info General'!$H$23</definedName>
    <definedName function="false" hidden="false" name="ANIO5R" vbProcedure="false">'Info General'!$D$25</definedName>
    <definedName function="false" hidden="false" name="ANIO6P" vbProcedure="false">'Info General'!$I$23</definedName>
    <definedName function="false" hidden="false" name="ANIO_INFORME" vbProcedure="false">'Info General'!$C$12</definedName>
    <definedName function="false" hidden="false" name="APP" vbProcedure="false">'Formato 3'!$A$8</definedName>
    <definedName function="false" hidden="false" name="APP_FIN" vbProcedure="false">'Formato 3'!$A$13</definedName>
    <definedName function="false" hidden="false" name="APP_FIN_01" vbProcedure="false">'Formato 3'!$B$13</definedName>
    <definedName function="false" hidden="false" name="APP_FIN_02" vbProcedure="false">'Formato 3'!$C$13</definedName>
    <definedName function="false" hidden="false" name="APP_FIN_03" vbProcedure="false">'Formato 3'!$D$13</definedName>
    <definedName function="false" hidden="false" name="APP_FIN_04" vbProcedure="false">'Formato 3'!$E$13</definedName>
    <definedName function="false" hidden="false" name="APP_FIN_05" vbProcedure="false">'Formato 3'!$F$13</definedName>
    <definedName function="false" hidden="false" name="APP_FIN_06" vbProcedure="false">'Formato 3'!$G$13</definedName>
    <definedName function="false" hidden="false" name="APP_FIN_07" vbProcedure="false">'Formato 3'!$H$13</definedName>
    <definedName function="false" hidden="false" name="APP_FIN_08" vbProcedure="false">'Formato 3'!$I$13</definedName>
    <definedName function="false" hidden="false" name="APP_FIN_09" vbProcedure="false">'Formato 3'!$J$13</definedName>
    <definedName function="false" hidden="false" name="APP_FIN_10" vbProcedure="false">'Formato 3'!$K$13</definedName>
    <definedName function="false" hidden="false" name="APP_T1" vbProcedure="false">'Formato 3'!$B$8</definedName>
    <definedName function="false" hidden="false" name="APP_T10" vbProcedure="false">'Formato 3'!$K$8</definedName>
    <definedName function="false" hidden="false" name="APP_T2" vbProcedure="false">'Formato 3'!$C$8</definedName>
    <definedName function="false" hidden="false" name="APP_T3" vbProcedure="false">'Formato 3'!$D$8</definedName>
    <definedName function="false" hidden="false" name="APP_T4" vbProcedure="false">'Formato 3'!$E$8</definedName>
    <definedName function="false" hidden="false" name="APP_T5" vbProcedure="false">'Formato 3'!$F$8</definedName>
    <definedName function="false" hidden="false" name="APP_T6" vbProcedure="false">'Formato 3'!$G$8</definedName>
    <definedName function="false" hidden="false" name="APP_T7" vbProcedure="false">'Formato 3'!$H$8</definedName>
    <definedName function="false" hidden="false" name="APP_T8" vbProcedure="false">'Formato 3'!$I$8</definedName>
    <definedName function="false" hidden="false" name="APP_T9" vbProcedure="false">'Formato 3'!$J$8</definedName>
    <definedName function="false" hidden="false" name="DEUDA_CONT" vbProcedure="false">'Formato 2'!$A$22</definedName>
    <definedName function="false" hidden="false" name="DEUDA_CONTINGENTE" vbProcedure="false">'Formato 2'!$A$22</definedName>
    <definedName function="false" hidden="false" name="DEUDA_CONT_FIN" vbProcedure="false">'Formato 2'!$A$26</definedName>
    <definedName function="false" hidden="false" name="DEUDA_CONT_FIN_01" vbProcedure="false">'Formato 2'!$B$26</definedName>
    <definedName function="false" hidden="false" name="DEUDA_CONT_FIN_02" vbProcedure="false">'Formato 2'!$C$26</definedName>
    <definedName function="false" hidden="false" name="DEUDA_CONT_FIN_03" vbProcedure="false">'Formato 2'!$D$26</definedName>
    <definedName function="false" hidden="false" name="DEUDA_CONT_FIN_04" vbProcedure="false">'Formato 2'!$E$26</definedName>
    <definedName function="false" hidden="false" name="DEUDA_CONT_FIN_05" vbProcedure="false">'Formato 2'!$F$26</definedName>
    <definedName function="false" hidden="false" name="DEUDA_CONT_FIN_06" vbProcedure="false">'Formato 2'!$G$26</definedName>
    <definedName function="false" hidden="false" name="DEUDA_CONT_FIN_07" vbProcedure="false">'Formato 2'!$H$26</definedName>
    <definedName function="false" hidden="false" name="DEUDA_CONT_T1" vbProcedure="false">'Formato 2'!$B$22</definedName>
    <definedName function="false" hidden="false" name="DEUDA_CONT_T2" vbProcedure="false">'Formato 2'!$C$22</definedName>
    <definedName function="false" hidden="false" name="DEUDA_CONT_T3" vbProcedure="false">'Formato 2'!$D$22</definedName>
    <definedName function="false" hidden="false" name="DEUDA_CONT_T4" vbProcedure="false">'Formato 2'!$E$22</definedName>
    <definedName function="false" hidden="false" name="DEUDA_CONT_T5" vbProcedure="false">'Formato 2'!$F$22</definedName>
    <definedName function="false" hidden="false" name="DEUDA_CONT_T6" vbProcedure="false">'Formato 2'!$G$22</definedName>
    <definedName function="false" hidden="false" name="DEUDA_CONT_T7" vbProcedure="false">'Formato 2'!$H$22</definedName>
    <definedName function="false" hidden="false" name="DEUDA_CONT_V1" vbProcedure="false">'Formato 2'!$B$22</definedName>
    <definedName function="false" hidden="false" name="DEUDA_CONT_V2" vbProcedure="false">'Formato 2'!$C$22</definedName>
    <definedName function="false" hidden="false" name="DEUDA_CONT_V3" vbProcedure="false">'Formato 2'!$D$22</definedName>
    <definedName function="false" hidden="false" name="DEUDA_CONT_V4" vbProcedure="false">'Formato 2'!$E$22</definedName>
    <definedName function="false" hidden="false" name="DEUDA_CONT_V5" vbProcedure="false">'Formato 2'!$F$22</definedName>
    <definedName function="false" hidden="false" name="DEUDA_CONT_V6" vbProcedure="false">'Formato 2'!$G$22</definedName>
    <definedName function="false" hidden="false" name="DEUDA_CONT_V7" vbProcedure="false">'Formato 2'!$H$22</definedName>
    <definedName function="false" hidden="false" name="ENTE" vbProcedure="false">'Datos Generales'!$C$3</definedName>
    <definedName function="false" hidden="false" name="ENTE_PUBLICO" vbProcedure="false">'Info General'!$C$6</definedName>
    <definedName function="false" hidden="false" name="ENTE_PUBLICO_A" vbProcedure="false">'Info General'!$C$7</definedName>
    <definedName function="false" hidden="false" name="ENTE_PUBLICO_F01" vbProcedure="false">'Formato 1'!$A$2</definedName>
    <definedName function="false" hidden="false" name="ENTE_PUBLICO_F02" vbProcedure="false">'Formato 2'!$A$2</definedName>
    <definedName function="false" hidden="false" name="ENTE_PUBLICO_F04" vbProcedure="false">'Formato 4'!$A$2</definedName>
    <definedName function="false" hidden="false" name="ENTE_PUBLICO_F05" vbProcedure="false">'Formato 5'!$A$2</definedName>
    <definedName function="false" hidden="false" name="ENTE_PUBLICO_F06A" vbProcedure="false">'Formato 6 a)'!$A$2</definedName>
    <definedName function="false" hidden="false" name="ENTE_PUBLICO_F06B" vbProcedure="false">'Formato 6 b)'!$A$2</definedName>
    <definedName function="false" hidden="false" name="ENTE_PUBLICO_F06C" vbProcedure="false">'Formato 6 c)'!$A$2</definedName>
    <definedName function="false" hidden="false" name="ENTE_PUBLICO_F06D" vbProcedure="false">'Formato 6 d)'!$A$2</definedName>
    <definedName function="false" hidden="false" name="ENTIDAD" vbProcedure="false">'Info General'!$C$11</definedName>
    <definedName function="false" hidden="false" name="ENTIDAD_F07A" vbProcedure="false">'Formato 7 a)'!$A$2</definedName>
    <definedName function="false" hidden="false" name="ENTIDAD_F07B" vbProcedure="false">'Formato 7 b)'!$A$2</definedName>
    <definedName function="false" hidden="false" name="ENTIDAD_F07C" vbProcedure="false">'Formato 7 c)'!$A$2</definedName>
    <definedName function="false" hidden="false" name="ENTIDAD_F07D" vbProcedure="false">'Formato 7 d)'!$A$2</definedName>
    <definedName function="false" hidden="false" name="ENTIDAD_FEDERATIVA" vbProcedure="false">'Info General'!$C$8</definedName>
    <definedName function="false" hidden="false" name="GASTO_E" vbProcedure="false">'Formato 6 b)'!$A$19</definedName>
    <definedName function="false" hidden="false" name="GASTO_E_FIN" vbProcedure="false">'Formato 6 b)'!$A$28</definedName>
    <definedName function="false" hidden="false" name="GASTO_E_FIN_01" vbProcedure="false">'Formato 6 b)'!$B$28</definedName>
    <definedName function="false" hidden="false" name="GASTO_E_FIN_02" vbProcedure="false">'Formato 6 b)'!$C$28</definedName>
    <definedName function="false" hidden="false" name="GASTO_E_FIN_03" vbProcedure="false">'Formato 6 b)'!$D$28</definedName>
    <definedName function="false" hidden="false" name="GASTO_E_FIN_04" vbProcedure="false">'Formato 6 b)'!$E$28</definedName>
    <definedName function="false" hidden="false" name="GASTO_E_FIN_05" vbProcedure="false">'Formato 6 b)'!$F$28</definedName>
    <definedName function="false" hidden="false" name="GASTO_E_FIN_06" vbProcedure="false">'Formato 6 b)'!$G$28</definedName>
    <definedName function="false" hidden="false" name="GASTO_E_T1" vbProcedure="false">'Formato 6 b)'!$B$19</definedName>
    <definedName function="false" hidden="false" name="GASTO_E_T2" vbProcedure="false">'Formato 6 b)'!$C$19</definedName>
    <definedName function="false" hidden="false" name="GASTO_E_T3" vbProcedure="false">'Formato 6 b)'!$D$19</definedName>
    <definedName function="false" hidden="false" name="GASTO_E_T4" vbProcedure="false">'Formato 6 b)'!$E$19</definedName>
    <definedName function="false" hidden="false" name="GASTO_E_T5" vbProcedure="false">'Formato 6 b)'!$F$19</definedName>
    <definedName function="false" hidden="false" name="GASTO_E_T6" vbProcedure="false">'Formato 6 b)'!$G$19</definedName>
    <definedName function="false" hidden="false" name="GASTO_NE" vbProcedure="false">'Formato 6 b)'!$A$9</definedName>
    <definedName function="false" hidden="false" name="GASTO_NE_FIN" vbProcedure="false">'Formato 6 b)'!$A$18</definedName>
    <definedName function="false" hidden="false" name="GASTO_NE_FIN_01" vbProcedure="false">'Formato 6 b)'!$B$18</definedName>
    <definedName function="false" hidden="false" name="GASTO_NE_FIN_02" vbProcedure="false">'Formato 6 b)'!$C$18</definedName>
    <definedName function="false" hidden="false" name="GASTO_NE_FIN_03" vbProcedure="false">'Formato 6 b)'!$D$18</definedName>
    <definedName function="false" hidden="false" name="GASTO_NE_FIN_04" vbProcedure="false">'Formato 6 b)'!$E$18</definedName>
    <definedName function="false" hidden="false" name="GASTO_NE_FIN_05" vbProcedure="false">'Formato 6 b)'!$F$18</definedName>
    <definedName function="false" hidden="false" name="GASTO_NE_FIN_06" vbProcedure="false">'Formato 6 b)'!$G$18</definedName>
    <definedName function="false" hidden="false" name="GASTO_NE_T1" vbProcedure="false">'Formato 6 b)'!$B$9</definedName>
    <definedName function="false" hidden="false" name="GASTO_NE_T2" vbProcedure="false">'Formato 6 b)'!$C$9</definedName>
    <definedName function="false" hidden="false" name="GASTO_NE_T3" vbProcedure="false">'Formato 6 b)'!$D$9</definedName>
    <definedName function="false" hidden="false" name="GASTO_NE_T4" vbProcedure="false">'Formato 6 b)'!$E$9</definedName>
    <definedName function="false" hidden="false" name="GASTO_NE_T5" vbProcedure="false">'Formato 6 b)'!$F$9</definedName>
    <definedName function="false" hidden="false" name="GASTO_NE_T6" vbProcedure="false">'Formato 6 b)'!$G$9</definedName>
    <definedName function="false" hidden="false" name="MAX_VALUE" vbProcedure="false">'Info General'!$E$30</definedName>
    <definedName function="false" hidden="false" name="MIN_VALUE" vbProcedure="false">'Info General'!$D$30</definedName>
    <definedName function="false" hidden="false" name="MONTO1" vbProcedure="false">'Info General'!$D$18</definedName>
    <definedName function="false" hidden="false" name="MONTO2" vbProcedure="false">'Info General'!$E$18</definedName>
    <definedName function="false" hidden="false" name="MUNICIPIO" vbProcedure="false">'Info General'!$C$10</definedName>
    <definedName function="false" hidden="false" name="OB_CORTO_PLAZO" vbProcedure="false">'Formato 2'!$A$41</definedName>
    <definedName function="false" hidden="false" name="OB_CORTO_PLAZO_FIN" vbProcedure="false">'Formato 2'!$A$45</definedName>
    <definedName function="false" hidden="false" name="OB_CORTO_PLAZO_FIN_01" vbProcedure="false">'Formato 2'!$B$45</definedName>
    <definedName function="false" hidden="false" name="OB_CORTO_PLAZO_FIN_02" vbProcedure="false">'Formato 2'!$C$45</definedName>
    <definedName function="false" hidden="false" name="OB_CORTO_PLAZO_FIN_03" vbProcedure="false">'Formato 2'!$D$45</definedName>
    <definedName function="false" hidden="false" name="OB_CORTO_PLAZO_FIN_04" vbProcedure="false">'Formato 2'!$E$45</definedName>
    <definedName function="false" hidden="false" name="OB_CORTO_PLAZO_FIN_05" vbProcedure="false">'Formato 2'!$F$45</definedName>
    <definedName function="false" hidden="false" name="OB_CORTO_PLAZO_T1" vbProcedure="false">'Formato 2'!$B$41</definedName>
    <definedName function="false" hidden="false" name="OB_CORTO_PLAZO_T2" vbProcedure="false">'Formato 2'!$C$41</definedName>
    <definedName function="false" hidden="false" name="OB_CORTO_PLAZO_T3" vbProcedure="false">'Formato 2'!$D$41</definedName>
    <definedName function="false" hidden="false" name="OB_CORTO_PLAZO_T4" vbProcedure="false">'Formato 2'!$E$41</definedName>
    <definedName function="false" hidden="false" name="OB_CORTO_PLAZO_T5" vbProcedure="false">'Formato 2'!$F$41</definedName>
    <definedName function="false" hidden="false" name="OTROS" vbProcedure="false">'Formato 3'!$A$14</definedName>
    <definedName function="false" hidden="false" name="OTROS_FIN" vbProcedure="false">'Formato 3'!$A$19</definedName>
    <definedName function="false" hidden="false" name="OTROS_FIN_01" vbProcedure="false">'Formato 3'!$B$19</definedName>
    <definedName function="false" hidden="false" name="OTROS_FIN_02" vbProcedure="false">'Formato 3'!$C$19</definedName>
    <definedName function="false" hidden="false" name="OTROS_FIN_03" vbProcedure="false">'Formato 3'!$D$19</definedName>
    <definedName function="false" hidden="false" name="OTROS_FIN_04" vbProcedure="false">'Formato 3'!$E$19</definedName>
    <definedName function="false" hidden="false" name="OTROS_FIN_05" vbProcedure="false">'Formato 3'!$F$19</definedName>
    <definedName function="false" hidden="false" name="OTROS_FIN_06" vbProcedure="false">'Formato 3'!$G$19</definedName>
    <definedName function="false" hidden="false" name="OTROS_FIN_07" vbProcedure="false">'Formato 3'!$H$19</definedName>
    <definedName function="false" hidden="false" name="OTROS_FIN_08" vbProcedure="false">'Formato 3'!$I$19</definedName>
    <definedName function="false" hidden="false" name="OTROS_FIN_09" vbProcedure="false">'Formato 3'!$J$19</definedName>
    <definedName function="false" hidden="false" name="OTROS_FIN_10" vbProcedure="false">'Formato 3'!$K$19</definedName>
    <definedName function="false" hidden="false" name="OTROS_T1" vbProcedure="false">'Formato 3'!$B$14</definedName>
    <definedName function="false" hidden="false" name="OTROS_T10" vbProcedure="false">'Formato 3'!$K$14</definedName>
    <definedName function="false" hidden="false" name="OTROS_T2" vbProcedure="false">'Formato 3'!$C$14</definedName>
    <definedName function="false" hidden="false" name="OTROS_T3" vbProcedure="false">'Formato 3'!$D$14</definedName>
    <definedName function="false" hidden="false" name="OTROS_T4" vbProcedure="false">'Formato 3'!$E$14</definedName>
    <definedName function="false" hidden="false" name="OTROS_T5" vbProcedure="false">'Formato 3'!$F$14</definedName>
    <definedName function="false" hidden="false" name="OTROS_T6" vbProcedure="false">'Formato 3'!$G$14</definedName>
    <definedName function="false" hidden="false" name="OTROS_T7" vbProcedure="false">'Formato 3'!$H$14</definedName>
    <definedName function="false" hidden="false" name="OTROS_T8" vbProcedure="false">'Formato 3'!$I$14</definedName>
    <definedName function="false" hidden="false" name="OTROS_T9" vbProcedure="false">'Formato 3'!$J$14</definedName>
    <definedName function="false" hidden="false" name="PERIODO" vbProcedure="false">'Info General'!$C$15</definedName>
    <definedName function="false" hidden="false" name="PERIODO_ANT" vbProcedure="false">'Formato 2'!$B$6</definedName>
    <definedName function="false" hidden="false" name="PERIODO_INFORME" vbProcedure="false">'Info General'!$C$14</definedName>
    <definedName function="false" hidden="false" name="PERIODO_INFORME_F01" vbProcedure="false">'Formato 1'!$A$4</definedName>
    <definedName function="false" hidden="false" name="PERIODO_INFORME_F02" vbProcedure="false">'Formato 2'!$A$4</definedName>
    <definedName function="false" hidden="false" name="PERIODO_INFORME_F03" vbProcedure="false">'Formato 3'!$A$4</definedName>
    <definedName function="false" hidden="false" name="PERIODO_INFORME_F04" vbProcedure="false">'Formato 4'!$A$4</definedName>
    <definedName function="false" hidden="false" name="PERIODO_INFORME_F05" vbProcedure="false">'Formato 5'!$A$4</definedName>
    <definedName function="false" hidden="false" name="PERIODO_INFORME_F06A" vbProcedure="false">'Formato 6 a)'!$A$5</definedName>
    <definedName function="false" hidden="false" name="PERIODO_INFORME_F06B" vbProcedure="false">'Formato 6 b)'!$A$5</definedName>
    <definedName function="false" hidden="false" name="PERIODO_INFORME_F06C" vbProcedure="false">'Formato 6 c)'!$A$5</definedName>
    <definedName function="false" hidden="false" name="PERIODO_INFORME_F06D" vbProcedure="false">'Formato 6 d)'!$A$5</definedName>
    <definedName function="false" hidden="false" name="PERIODO_INFORME_F2" vbProcedure="false">'Formato 2'!$A$4</definedName>
    <definedName function="false" hidden="false" name="SALDO_ANT" vbProcedure="false">'Formato 2'!$B$6</definedName>
    <definedName function="false" hidden="false" name="SALDO_PENDIENTE" vbProcedure="false">'Info General'!$F$18</definedName>
    <definedName function="false" hidden="false" name="TOTAL_E_T1" vbProcedure="false">'Formato 6 b)'!$B$29</definedName>
    <definedName function="false" hidden="false" name="TOTAL_E_T2" vbProcedure="false">'Formato 6 b)'!$C$29</definedName>
    <definedName function="false" hidden="false" name="TOTAL_E_T3" vbProcedure="false">'Formato 6 b)'!$D$29</definedName>
    <definedName function="false" hidden="false" name="TOTAL_E_T4" vbProcedure="false">'Formato 6 b)'!$E$29</definedName>
    <definedName function="false" hidden="false" name="TOTAL_E_T5" vbProcedure="false">'Formato 6 b)'!$F$29</definedName>
    <definedName function="false" hidden="false" name="TOTAL_E_T6" vbProcedure="false">'Formato 6 b)'!$G$29</definedName>
    <definedName function="false" hidden="false" name="TOTAL_ODF" vbProcedure="false">'Formato 3'!$A$20</definedName>
    <definedName function="false" hidden="false" name="TOTAL_ODF_T1" vbProcedure="false">'Formato 3'!$B$20</definedName>
    <definedName function="false" hidden="false" name="TOTAL_ODF_T10" vbProcedure="false">'Formato 3'!$K$20</definedName>
    <definedName function="false" hidden="false" name="TOTAL_ODF_T2" vbProcedure="false">'Formato 3'!$C$20</definedName>
    <definedName function="false" hidden="false" name="TOTAL_ODF_T3" vbProcedure="false">'Formato 3'!$D$20</definedName>
    <definedName function="false" hidden="false" name="TOTAL_ODF_T4" vbProcedure="false">'Formato 3'!$E$20</definedName>
    <definedName function="false" hidden="false" name="TOTAL_ODF_T5" vbProcedure="false">'Formato 3'!$F$20</definedName>
    <definedName function="false" hidden="false" name="TOTAL_ODF_T6" vbProcedure="false">'Formato 3'!$G$20</definedName>
    <definedName function="false" hidden="false" name="TOTAL_ODF_T7" vbProcedure="false">'Formato 3'!$H$20</definedName>
    <definedName function="false" hidden="false" name="TOTAL_ODF_T8" vbProcedure="false">'Formato 3'!$I$20</definedName>
    <definedName function="false" hidden="false" name="TOTAL_ODF_T9" vbProcedure="false">'Formato 3'!$J$20</definedName>
    <definedName function="false" hidden="false" name="TRIMESTRE" vbProcedure="false">'Info General'!$C$16</definedName>
    <definedName function="false" hidden="false" name="ULTIMO" vbProcedure="false">'Info General'!$E$20</definedName>
    <definedName function="false" hidden="false" name="ULTIMO_SALDO" vbProcedure="false">'Info General'!$F$20</definedName>
    <definedName function="false" hidden="false" name="VALOR_INSTRUMENTOS_BCC" vbProcedure="false">'Formato 2'!$A$27</definedName>
    <definedName function="false" hidden="false" name="VALOR_INS_BCC" vbProcedure="false">'Formato 2'!$A$27</definedName>
    <definedName function="false" hidden="false" name="VALOR_INS_BCC_FIN" vbProcedure="false">'Formato 2'!$A$31</definedName>
    <definedName function="false" hidden="false" name="VALOR_INS_BCC_FIN_01" vbProcedure="false">'Formato 2'!$B$31</definedName>
    <definedName function="false" hidden="false" name="VALOR_INS_BCC_FIN_02" vbProcedure="false">'Formato 2'!$C$31</definedName>
    <definedName function="false" hidden="false" name="VALOR_INS_BCC_FIN_03" vbProcedure="false">'Formato 2'!$D$31</definedName>
    <definedName function="false" hidden="false" name="VALOR_INS_BCC_FIN_04" vbProcedure="false">'Formato 2'!$E$31</definedName>
    <definedName function="false" hidden="false" name="VALOR_INS_BCC_FIN_05" vbProcedure="false">'Formato 2'!$F$31</definedName>
    <definedName function="false" hidden="false" name="VALOR_INS_BCC_FIN_06" vbProcedure="false">'Formato 2'!$G$31</definedName>
    <definedName function="false" hidden="false" name="VALOR_INS_BCC_FIN_07" vbProcedure="false">'Formato 2'!$H$31</definedName>
    <definedName function="false" hidden="false" name="VALOR_INS_BCC_T1" vbProcedure="false">'Formato 2'!$B$27</definedName>
    <definedName function="false" hidden="false" name="VALOR_INS_BCC_T2" vbProcedure="false">'Formato 2'!$C$27</definedName>
    <definedName function="false" hidden="false" name="VALOR_INS_BCC_T3" vbProcedure="false">'Formato 2'!$D$27</definedName>
    <definedName function="false" hidden="false" name="VALOR_INS_BCC_T4" vbProcedure="false">'Formato 2'!$E$27</definedName>
    <definedName function="false" hidden="false" name="VALOR_INS_BCC_T5" vbProcedure="false">'Formato 2'!$F$27</definedName>
    <definedName function="false" hidden="false" name="VALOR_INS_BCC_T6" vbProcedure="false">'Formato 2'!$G$27</definedName>
    <definedName function="false" hidden="false" name="VALOR_INS_BCC_T7" vbProcedure="false">'Formato 2'!$H$27</definedName>
    <definedName function="false" hidden="false" name="VALOR_INS_BCC_V1" vbProcedure="false">'Formato 2'!$B$27</definedName>
    <definedName function="false" hidden="false" name="VALOR_INS_BCC_V2" vbProcedure="false">'Formato 2'!$C$27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<sst xmlns="http://schemas.openxmlformats.org/spreadsheetml/2006/main" count="4229" uniqueCount="3299">
  <si>
    <t xml:space="preserve">ESTADOS FINANCIEROS - DATOS GENERALES</t>
  </si>
  <si>
    <t xml:space="preserve">NOMBRE DEL ENTE PÚBLICO</t>
  </si>
  <si>
    <t xml:space="preserve">CASA DE LA CULTURA DE CORONEO, GTO.</t>
  </si>
  <si>
    <t xml:space="preserve">ENTIDAD FEDERATIVA</t>
  </si>
  <si>
    <t xml:space="preserve">MUNICIPIO</t>
  </si>
  <si>
    <t xml:space="preserve">AÑO DEL INFORME</t>
  </si>
  <si>
    <t xml:space="preserve">PERIODO DE INFORME</t>
  </si>
  <si>
    <t xml:space="preserve">Guanajuato</t>
  </si>
  <si>
    <t xml:space="preserve">Coroneo</t>
  </si>
  <si>
    <t xml:space="preserve">Al 31 de diciembre de 2021 y al 30 de junio de 2022 (b)</t>
  </si>
  <si>
    <t xml:space="preserve">Del 1 de enero al 30 de junio de 2022 (b)</t>
  </si>
  <si>
    <t xml:space="preserve">MIN_VALUE</t>
  </si>
  <si>
    <t xml:space="preserve">MAX_VALUE</t>
  </si>
  <si>
    <t xml:space="preserve">MIN_FECHA</t>
  </si>
  <si>
    <t xml:space="preserve">MAX_FECHA</t>
  </si>
  <si>
    <t xml:space="preserve">Aguascalientes</t>
  </si>
  <si>
    <t xml:space="preserve">Baja California</t>
  </si>
  <si>
    <t xml:space="preserve">Baja California Sur</t>
  </si>
  <si>
    <t xml:space="preserve">Campeche</t>
  </si>
  <si>
    <t xml:space="preserve">Coahuila de Zaragoza</t>
  </si>
  <si>
    <t xml:space="preserve">Colima</t>
  </si>
  <si>
    <t xml:space="preserve">Chiapas</t>
  </si>
  <si>
    <t xml:space="preserve">Chihuahua</t>
  </si>
  <si>
    <t xml:space="preserve">Ciudad de México</t>
  </si>
  <si>
    <t xml:space="preserve">Durango</t>
  </si>
  <si>
    <t xml:space="preserve">Guerrero</t>
  </si>
  <si>
    <t xml:space="preserve">Hidalgo</t>
  </si>
  <si>
    <t xml:space="preserve">Jalisco</t>
  </si>
  <si>
    <t xml:space="preserve">México</t>
  </si>
  <si>
    <t xml:space="preserve">Michoacán de Ocampo</t>
  </si>
  <si>
    <t xml:space="preserve">Morelos</t>
  </si>
  <si>
    <t xml:space="preserve">Nayarit</t>
  </si>
  <si>
    <t xml:space="preserve">Nuevo León</t>
  </si>
  <si>
    <t xml:space="preserve">Oaxaca</t>
  </si>
  <si>
    <t xml:space="preserve">Puebla</t>
  </si>
  <si>
    <t xml:space="preserve">Querétaro</t>
  </si>
  <si>
    <t xml:space="preserve">Quintana Roo</t>
  </si>
  <si>
    <t xml:space="preserve">San Luis Potosí</t>
  </si>
  <si>
    <t xml:space="preserve">Sinaloa</t>
  </si>
  <si>
    <t xml:space="preserve">Sonora</t>
  </si>
  <si>
    <t xml:space="preserve">Tabasco</t>
  </si>
  <si>
    <t xml:space="preserve">Tamaulipas</t>
  </si>
  <si>
    <t xml:space="preserve">Tlaxcala</t>
  </si>
  <si>
    <t xml:space="preserve">Veracruz de Ignacio de la Llave</t>
  </si>
  <si>
    <t xml:space="preserve">Yucatán</t>
  </si>
  <si>
    <t xml:space="preserve">Zacatecas</t>
  </si>
  <si>
    <t xml:space="preserve">No Aplica</t>
  </si>
  <si>
    <t xml:space="preserve">Ensenada</t>
  </si>
  <si>
    <t xml:space="preserve">Comondú</t>
  </si>
  <si>
    <t xml:space="preserve">Calakmul</t>
  </si>
  <si>
    <t xml:space="preserve">Abasolo</t>
  </si>
  <si>
    <t xml:space="preserve">Armería</t>
  </si>
  <si>
    <t xml:space="preserve">Acacoyagua</t>
  </si>
  <si>
    <t xml:space="preserve">Ahumada</t>
  </si>
  <si>
    <t xml:space="preserve">Álvaro Obregón</t>
  </si>
  <si>
    <t xml:space="preserve">Canatlán</t>
  </si>
  <si>
    <t xml:space="preserve">Acapulco de Juárez</t>
  </si>
  <si>
    <t xml:space="preserve">Acatlán</t>
  </si>
  <si>
    <t xml:space="preserve">Acatic</t>
  </si>
  <si>
    <t xml:space="preserve">Acambay </t>
  </si>
  <si>
    <t xml:space="preserve">Acuitzio</t>
  </si>
  <si>
    <t xml:space="preserve">Amacuzac</t>
  </si>
  <si>
    <t xml:space="preserve">Acaponeta</t>
  </si>
  <si>
    <t xml:space="preserve">Abejones</t>
  </si>
  <si>
    <t xml:space="preserve">Acajete</t>
  </si>
  <si>
    <t xml:space="preserve">Amealco de Bonfil</t>
  </si>
  <si>
    <t xml:space="preserve">Bacalar</t>
  </si>
  <si>
    <t xml:space="preserve">Ahualulco</t>
  </si>
  <si>
    <t xml:space="preserve">Ahome</t>
  </si>
  <si>
    <t xml:space="preserve">Aconchi</t>
  </si>
  <si>
    <t xml:space="preserve">Balancán</t>
  </si>
  <si>
    <t xml:space="preserve">Acuamanala de Miguel Hidalgo</t>
  </si>
  <si>
    <t xml:space="preserve">Abalá</t>
  </si>
  <si>
    <t xml:space="preserve">Apozol</t>
  </si>
  <si>
    <t xml:space="preserve">Asientos</t>
  </si>
  <si>
    <t xml:space="preserve">Mexicali</t>
  </si>
  <si>
    <t xml:space="preserve">La Paz</t>
  </si>
  <si>
    <t xml:space="preserve">Calkiní</t>
  </si>
  <si>
    <t xml:space="preserve">Acuña</t>
  </si>
  <si>
    <t xml:space="preserve">Acala</t>
  </si>
  <si>
    <t xml:space="preserve">Aldama</t>
  </si>
  <si>
    <t xml:space="preserve">Azcapotzalco</t>
  </si>
  <si>
    <t xml:space="preserve">Canelas</t>
  </si>
  <si>
    <t xml:space="preserve">Acámbaro</t>
  </si>
  <si>
    <t xml:space="preserve">Acatepec</t>
  </si>
  <si>
    <t xml:space="preserve">Acaxochitlán</t>
  </si>
  <si>
    <t xml:space="preserve">Acatlán de Juárez</t>
  </si>
  <si>
    <t xml:space="preserve">Acolman</t>
  </si>
  <si>
    <t xml:space="preserve">Aguililla</t>
  </si>
  <si>
    <t xml:space="preserve">Atlatlahucan</t>
  </si>
  <si>
    <t xml:space="preserve">Ahuacatlán</t>
  </si>
  <si>
    <t xml:space="preserve">Agualeguas</t>
  </si>
  <si>
    <t xml:space="preserve">Acatlán de Pérez Figueroa</t>
  </si>
  <si>
    <t xml:space="preserve">Acateno</t>
  </si>
  <si>
    <t xml:space="preserve">Arroyo Seco</t>
  </si>
  <si>
    <t xml:space="preserve">Benito Juárez</t>
  </si>
  <si>
    <t xml:space="preserve">Alaquines</t>
  </si>
  <si>
    <t xml:space="preserve">Angostura</t>
  </si>
  <si>
    <t xml:space="preserve">Agua Prieta</t>
  </si>
  <si>
    <t xml:space="preserve">Cárdenas</t>
  </si>
  <si>
    <t xml:space="preserve">Amaxac de Guerrero</t>
  </si>
  <si>
    <t xml:space="preserve">Acanceh</t>
  </si>
  <si>
    <t xml:space="preserve">Apulco</t>
  </si>
  <si>
    <t xml:space="preserve">Calvillo</t>
  </si>
  <si>
    <t xml:space="preserve">Playas de Rosarito</t>
  </si>
  <si>
    <t xml:space="preserve">Loreto</t>
  </si>
  <si>
    <t xml:space="preserve">Allende</t>
  </si>
  <si>
    <t xml:space="preserve">Comala</t>
  </si>
  <si>
    <t xml:space="preserve">Acapetahua</t>
  </si>
  <si>
    <t xml:space="preserve">Coneto de Comonfort</t>
  </si>
  <si>
    <t xml:space="preserve">Apaseo el Alto</t>
  </si>
  <si>
    <t xml:space="preserve">Ahuacuotzingo</t>
  </si>
  <si>
    <t xml:space="preserve">Actopan</t>
  </si>
  <si>
    <t xml:space="preserve">Ahualulco de Mercado</t>
  </si>
  <si>
    <t xml:space="preserve">Aculco</t>
  </si>
  <si>
    <t xml:space="preserve">Axochiapan</t>
  </si>
  <si>
    <t xml:space="preserve">Amatlán de Cañas</t>
  </si>
  <si>
    <t xml:space="preserve">Ánimas Trujano</t>
  </si>
  <si>
    <t xml:space="preserve">Cadereyta de Montes</t>
  </si>
  <si>
    <t xml:space="preserve">Cozumel</t>
  </si>
  <si>
    <t xml:space="preserve">Aquismón</t>
  </si>
  <si>
    <t xml:space="preserve">Badiraguato</t>
  </si>
  <si>
    <t xml:space="preserve">Alamos</t>
  </si>
  <si>
    <t xml:space="preserve">Centla</t>
  </si>
  <si>
    <t xml:space="preserve">Altamira</t>
  </si>
  <si>
    <t xml:space="preserve">Apetatitlán de Antonio Carvajal</t>
  </si>
  <si>
    <t xml:space="preserve">Acayucan</t>
  </si>
  <si>
    <t xml:space="preserve">Akil</t>
  </si>
  <si>
    <t xml:space="preserve">Atolinga</t>
  </si>
  <si>
    <t xml:space="preserve">Cosío</t>
  </si>
  <si>
    <t xml:space="preserve">Tecate</t>
  </si>
  <si>
    <t xml:space="preserve">Los Cabos</t>
  </si>
  <si>
    <t xml:space="preserve">Candelaria</t>
  </si>
  <si>
    <t xml:space="preserve">Arteaga</t>
  </si>
  <si>
    <t xml:space="preserve">Coquimatlán</t>
  </si>
  <si>
    <t xml:space="preserve">Aquiles Serdán</t>
  </si>
  <si>
    <t xml:space="preserve">Coyoacán</t>
  </si>
  <si>
    <t xml:space="preserve">Cuencamé</t>
  </si>
  <si>
    <t xml:space="preserve">Apaseo el Grande</t>
  </si>
  <si>
    <t xml:space="preserve">Ajuchitlán del Progreso</t>
  </si>
  <si>
    <t xml:space="preserve">Agua Blanca de Iturbide</t>
  </si>
  <si>
    <t xml:space="preserve">Amacueca</t>
  </si>
  <si>
    <t xml:space="preserve">Almoloya de Alquisiras</t>
  </si>
  <si>
    <t xml:space="preserve">Angamacutiro</t>
  </si>
  <si>
    <t xml:space="preserve">Ayala</t>
  </si>
  <si>
    <t xml:space="preserve">Bahía de Banderas</t>
  </si>
  <si>
    <t xml:space="preserve">Anáhuac</t>
  </si>
  <si>
    <t xml:space="preserve">Asunción Cacalotepec</t>
  </si>
  <si>
    <t xml:space="preserve">Acatzingo</t>
  </si>
  <si>
    <t xml:space="preserve">Colón</t>
  </si>
  <si>
    <t xml:space="preserve">Felipe Carrillo Puerto</t>
  </si>
  <si>
    <t xml:space="preserve">Armadillo de los Infante</t>
  </si>
  <si>
    <t xml:space="preserve">Choix</t>
  </si>
  <si>
    <t xml:space="preserve">Altar</t>
  </si>
  <si>
    <t xml:space="preserve">Centro</t>
  </si>
  <si>
    <t xml:space="preserve">Antiguo Morelos</t>
  </si>
  <si>
    <t xml:space="preserve">Apizaco</t>
  </si>
  <si>
    <t xml:space="preserve">Baca</t>
  </si>
  <si>
    <t xml:space="preserve">El Llano</t>
  </si>
  <si>
    <t xml:space="preserve">Tijuana</t>
  </si>
  <si>
    <t xml:space="preserve">Mulegé</t>
  </si>
  <si>
    <t xml:space="preserve">Carmen</t>
  </si>
  <si>
    <t xml:space="preserve">Candela</t>
  </si>
  <si>
    <t xml:space="preserve">Cuauhtémoc</t>
  </si>
  <si>
    <t xml:space="preserve">Altamirano</t>
  </si>
  <si>
    <t xml:space="preserve">Ascensión</t>
  </si>
  <si>
    <t xml:space="preserve">Cuajimalpa de Morelos</t>
  </si>
  <si>
    <t xml:space="preserve">Atarjea</t>
  </si>
  <si>
    <t xml:space="preserve">Alcozauca de Guerrero</t>
  </si>
  <si>
    <t xml:space="preserve">Ajacuba</t>
  </si>
  <si>
    <t xml:space="preserve">Amatitán</t>
  </si>
  <si>
    <t xml:space="preserve">Almoloya de Juárez</t>
  </si>
  <si>
    <t xml:space="preserve">Angangueo</t>
  </si>
  <si>
    <t xml:space="preserve">Coatlán del Río</t>
  </si>
  <si>
    <t xml:space="preserve">Compostela</t>
  </si>
  <si>
    <t xml:space="preserve">Apodaca</t>
  </si>
  <si>
    <t xml:space="preserve">Asunción Cuyotepeji</t>
  </si>
  <si>
    <t xml:space="preserve">Acteopan</t>
  </si>
  <si>
    <t xml:space="preserve">Corregidora</t>
  </si>
  <si>
    <t xml:space="preserve">Isla Mujeres</t>
  </si>
  <si>
    <t xml:space="preserve">Axtla de Terrazas</t>
  </si>
  <si>
    <t xml:space="preserve">Concordia</t>
  </si>
  <si>
    <t xml:space="preserve">Arivechi</t>
  </si>
  <si>
    <t xml:space="preserve">Comalcalco</t>
  </si>
  <si>
    <t xml:space="preserve">Burgos</t>
  </si>
  <si>
    <t xml:space="preserve">Atlangatepec</t>
  </si>
  <si>
    <t xml:space="preserve">Acula</t>
  </si>
  <si>
    <t xml:space="preserve">Bokobá</t>
  </si>
  <si>
    <t xml:space="preserve">Calera</t>
  </si>
  <si>
    <t xml:space="preserve">Jesús María</t>
  </si>
  <si>
    <t xml:space="preserve">Champotón</t>
  </si>
  <si>
    <t xml:space="preserve">Castaños</t>
  </si>
  <si>
    <t xml:space="preserve">Ixtlahuacán</t>
  </si>
  <si>
    <t xml:space="preserve">Amatán</t>
  </si>
  <si>
    <t xml:space="preserve">Bachíniva</t>
  </si>
  <si>
    <t xml:space="preserve">El Oro</t>
  </si>
  <si>
    <t xml:space="preserve">Celaya</t>
  </si>
  <si>
    <t xml:space="preserve">Alpoyeca</t>
  </si>
  <si>
    <t xml:space="preserve">Alfajayucan</t>
  </si>
  <si>
    <t xml:space="preserve">Ameca</t>
  </si>
  <si>
    <t xml:space="preserve">Almoloya del Río</t>
  </si>
  <si>
    <t xml:space="preserve">Apatzingán</t>
  </si>
  <si>
    <t xml:space="preserve">Cuautla</t>
  </si>
  <si>
    <t xml:space="preserve">Del Nayar</t>
  </si>
  <si>
    <t xml:space="preserve">Aramberri</t>
  </si>
  <si>
    <t xml:space="preserve">Asunción Ixtaltepec</t>
  </si>
  <si>
    <t xml:space="preserve">El Marqués</t>
  </si>
  <si>
    <t xml:space="preserve">José María Morelos</t>
  </si>
  <si>
    <t xml:space="preserve">Cosalá</t>
  </si>
  <si>
    <t xml:space="preserve">Arizpe</t>
  </si>
  <si>
    <t xml:space="preserve">Cunduacán</t>
  </si>
  <si>
    <t xml:space="preserve">Bustamante</t>
  </si>
  <si>
    <t xml:space="preserve">Atltzayanca</t>
  </si>
  <si>
    <t xml:space="preserve">Acultzingo</t>
  </si>
  <si>
    <t xml:space="preserve">Buctzotz</t>
  </si>
  <si>
    <t xml:space="preserve">Cañitas de Felipe Pescador</t>
  </si>
  <si>
    <t xml:space="preserve">Pabellón de Arteaga</t>
  </si>
  <si>
    <t xml:space="preserve">Escárcega</t>
  </si>
  <si>
    <t xml:space="preserve">Cuatro Ciénegas</t>
  </si>
  <si>
    <t xml:space="preserve">Manzanillo</t>
  </si>
  <si>
    <t xml:space="preserve">Amatenango de la Frontera</t>
  </si>
  <si>
    <t xml:space="preserve">Balleza</t>
  </si>
  <si>
    <t xml:space="preserve">Gustavo A. Madero</t>
  </si>
  <si>
    <t xml:space="preserve">General Simón Bolívar</t>
  </si>
  <si>
    <t xml:space="preserve">Comonfort</t>
  </si>
  <si>
    <t xml:space="preserve">Apaxtla</t>
  </si>
  <si>
    <t xml:space="preserve">Almoloya</t>
  </si>
  <si>
    <t xml:space="preserve">Arandas</t>
  </si>
  <si>
    <t xml:space="preserve">Amanalco</t>
  </si>
  <si>
    <t xml:space="preserve">Aporo</t>
  </si>
  <si>
    <t xml:space="preserve">Cuernavaca</t>
  </si>
  <si>
    <t xml:space="preserve">Huajicori</t>
  </si>
  <si>
    <t xml:space="preserve">Asunción Nochixtlán</t>
  </si>
  <si>
    <t xml:space="preserve">Ahuatlán</t>
  </si>
  <si>
    <t xml:space="preserve">Ezequiel Montes</t>
  </si>
  <si>
    <t xml:space="preserve">Lázaro Cárdenas</t>
  </si>
  <si>
    <t xml:space="preserve">Catorce</t>
  </si>
  <si>
    <t xml:space="preserve">Culiacán</t>
  </si>
  <si>
    <t xml:space="preserve">Atil</t>
  </si>
  <si>
    <t xml:space="preserve">Emiliano Zapata</t>
  </si>
  <si>
    <t xml:space="preserve">Camargo</t>
  </si>
  <si>
    <t xml:space="preserve">Agua Dulce</t>
  </si>
  <si>
    <t xml:space="preserve">Cacalchén</t>
  </si>
  <si>
    <t xml:space="preserve">Chalchihuites</t>
  </si>
  <si>
    <t xml:space="preserve">Rincón de Romos</t>
  </si>
  <si>
    <t xml:space="preserve">Hecelchakán</t>
  </si>
  <si>
    <t xml:space="preserve">Escobedo</t>
  </si>
  <si>
    <t xml:space="preserve">Minatitlán</t>
  </si>
  <si>
    <t xml:space="preserve">Amatenango del Valle</t>
  </si>
  <si>
    <t xml:space="preserve">Batopilas</t>
  </si>
  <si>
    <t xml:space="preserve">Iztacalco</t>
  </si>
  <si>
    <t xml:space="preserve">Gómez Palacio</t>
  </si>
  <si>
    <t xml:space="preserve">Arcelia</t>
  </si>
  <si>
    <t xml:space="preserve">Apan</t>
  </si>
  <si>
    <t xml:space="preserve">Atemajac de Brizuela</t>
  </si>
  <si>
    <t xml:space="preserve">Amatepec</t>
  </si>
  <si>
    <t xml:space="preserve">Aquila</t>
  </si>
  <si>
    <t xml:space="preserve">Ixtlán del Río</t>
  </si>
  <si>
    <t xml:space="preserve">Cadereyta Jiménez</t>
  </si>
  <si>
    <t xml:space="preserve">Asunción Ocotlán</t>
  </si>
  <si>
    <t xml:space="preserve">Ahuazotepec</t>
  </si>
  <si>
    <t xml:space="preserve">Huimilpan</t>
  </si>
  <si>
    <t xml:space="preserve">Othón P. Blanco</t>
  </si>
  <si>
    <t xml:space="preserve">Cedral</t>
  </si>
  <si>
    <t xml:space="preserve">El Fuerte</t>
  </si>
  <si>
    <t xml:space="preserve">Bacadéhuachi</t>
  </si>
  <si>
    <t xml:space="preserve">Huimanguillo</t>
  </si>
  <si>
    <t xml:space="preserve">Casas</t>
  </si>
  <si>
    <t xml:space="preserve">Calpulalpan</t>
  </si>
  <si>
    <t xml:space="preserve">Álamo Temapache</t>
  </si>
  <si>
    <t xml:space="preserve">Calotmul</t>
  </si>
  <si>
    <t xml:space="preserve">Concepción del Oro</t>
  </si>
  <si>
    <t xml:space="preserve">San Francisco de los Romo</t>
  </si>
  <si>
    <t xml:space="preserve">Hopelchén</t>
  </si>
  <si>
    <t xml:space="preserve">Francisco I. Madero</t>
  </si>
  <si>
    <t xml:space="preserve">Tecomán</t>
  </si>
  <si>
    <t xml:space="preserve">Angel Albino Corzo</t>
  </si>
  <si>
    <t xml:space="preserve">Bocoyna</t>
  </si>
  <si>
    <t xml:space="preserve">Iztapalapa</t>
  </si>
  <si>
    <t xml:space="preserve">Guadalupe Victoria</t>
  </si>
  <si>
    <t xml:space="preserve">Cortazar</t>
  </si>
  <si>
    <t xml:space="preserve">Atenango del Río</t>
  </si>
  <si>
    <t xml:space="preserve">Atitalaquia</t>
  </si>
  <si>
    <t xml:space="preserve">Atengo</t>
  </si>
  <si>
    <t xml:space="preserve">Amecameca</t>
  </si>
  <si>
    <t xml:space="preserve">Ario</t>
  </si>
  <si>
    <t xml:space="preserve">Huitzilac</t>
  </si>
  <si>
    <t xml:space="preserve">Jala</t>
  </si>
  <si>
    <t xml:space="preserve">Asunción Tlacolulita</t>
  </si>
  <si>
    <t xml:space="preserve">Ahuehuetitla</t>
  </si>
  <si>
    <t xml:space="preserve">Jalpan de Serra</t>
  </si>
  <si>
    <t xml:space="preserve">Solidaridad</t>
  </si>
  <si>
    <t xml:space="preserve">Cerritos</t>
  </si>
  <si>
    <t xml:space="preserve">Elota</t>
  </si>
  <si>
    <t xml:space="preserve">Bacanora</t>
  </si>
  <si>
    <t xml:space="preserve">Jalapa</t>
  </si>
  <si>
    <t xml:space="preserve">Ciudad Madero</t>
  </si>
  <si>
    <t xml:space="preserve">Chiautempan</t>
  </si>
  <si>
    <t xml:space="preserve">Alpatláhuac</t>
  </si>
  <si>
    <t xml:space="preserve">Cansahcab</t>
  </si>
  <si>
    <t xml:space="preserve">San José de Gracia</t>
  </si>
  <si>
    <t xml:space="preserve">Palizada</t>
  </si>
  <si>
    <t xml:space="preserve">Frontera</t>
  </si>
  <si>
    <t xml:space="preserve">Villa de Álvarez</t>
  </si>
  <si>
    <t xml:space="preserve">Arriaga</t>
  </si>
  <si>
    <t xml:space="preserve">Buenaventura</t>
  </si>
  <si>
    <t xml:space="preserve">La Magdalena Contreras</t>
  </si>
  <si>
    <t xml:space="preserve">Guanaceví</t>
  </si>
  <si>
    <t xml:space="preserve">Cuerámaro</t>
  </si>
  <si>
    <t xml:space="preserve">Atlamajalcingo del Monte</t>
  </si>
  <si>
    <t xml:space="preserve">Atlapexco</t>
  </si>
  <si>
    <t xml:space="preserve">Atenguillo</t>
  </si>
  <si>
    <t xml:space="preserve">Apaxco</t>
  </si>
  <si>
    <t xml:space="preserve">Jantetelco</t>
  </si>
  <si>
    <t xml:space="preserve">La Yesca</t>
  </si>
  <si>
    <t xml:space="preserve">Cerralvo</t>
  </si>
  <si>
    <t xml:space="preserve">Ayoquezco de Aldama</t>
  </si>
  <si>
    <t xml:space="preserve">Ajalpan</t>
  </si>
  <si>
    <t xml:space="preserve">Landa de Matamoros</t>
  </si>
  <si>
    <t xml:space="preserve">Tulum</t>
  </si>
  <si>
    <t xml:space="preserve">Cerro de San Pedro</t>
  </si>
  <si>
    <t xml:space="preserve">Escuinapa</t>
  </si>
  <si>
    <t xml:space="preserve">Bacerac</t>
  </si>
  <si>
    <t xml:space="preserve">Jalpa de Méndez</t>
  </si>
  <si>
    <t xml:space="preserve">Cruillas</t>
  </si>
  <si>
    <t xml:space="preserve">Contla de Juan Cuamatzi</t>
  </si>
  <si>
    <t xml:space="preserve">Alto Lucero de Gutiérrez Barrios</t>
  </si>
  <si>
    <t xml:space="preserve">Cantamayec</t>
  </si>
  <si>
    <t xml:space="preserve">El Plateado de Joaquín Amaro</t>
  </si>
  <si>
    <t xml:space="preserve">Tepezalá</t>
  </si>
  <si>
    <t xml:space="preserve">Tenabo</t>
  </si>
  <si>
    <t xml:space="preserve">General Cepeda</t>
  </si>
  <si>
    <t xml:space="preserve">Bejucal de Ocampo</t>
  </si>
  <si>
    <t xml:space="preserve">Miguel Hidalgo</t>
  </si>
  <si>
    <t xml:space="preserve">Doctor Mora</t>
  </si>
  <si>
    <t xml:space="preserve">Atlixtac</t>
  </si>
  <si>
    <t xml:space="preserve">Atotonilco de Tula</t>
  </si>
  <si>
    <t xml:space="preserve">Atotonilco el Alto</t>
  </si>
  <si>
    <t xml:space="preserve">Atenco</t>
  </si>
  <si>
    <t xml:space="preserve">Briseñas</t>
  </si>
  <si>
    <t xml:space="preserve">Jiutepec</t>
  </si>
  <si>
    <t xml:space="preserve">Rosamorada</t>
  </si>
  <si>
    <t xml:space="preserve">China</t>
  </si>
  <si>
    <t xml:space="preserve">Ayotzintepec</t>
  </si>
  <si>
    <t xml:space="preserve">Albino Zertuche</t>
  </si>
  <si>
    <t xml:space="preserve">Pedro Escobedo</t>
  </si>
  <si>
    <t xml:space="preserve">Charcas</t>
  </si>
  <si>
    <t xml:space="preserve">Guamuchil</t>
  </si>
  <si>
    <t xml:space="preserve">Bacoachi</t>
  </si>
  <si>
    <t xml:space="preserve">Jonuta</t>
  </si>
  <si>
    <t xml:space="preserve">El Mante</t>
  </si>
  <si>
    <t xml:space="preserve">Cuapiaxtla</t>
  </si>
  <si>
    <t xml:space="preserve">Altotonga</t>
  </si>
  <si>
    <t xml:space="preserve">Celestún</t>
  </si>
  <si>
    <t xml:space="preserve">El Salvador</t>
  </si>
  <si>
    <t xml:space="preserve">Belizario Domínguez</t>
  </si>
  <si>
    <t xml:space="preserve">Carichí</t>
  </si>
  <si>
    <t xml:space="preserve">Milpa Alta</t>
  </si>
  <si>
    <t xml:space="preserve">Indé</t>
  </si>
  <si>
    <t xml:space="preserve">Dolores Hidalgo Cuna de la Independencia Nacional</t>
  </si>
  <si>
    <t xml:space="preserve">Atoyac de Álvarez</t>
  </si>
  <si>
    <t xml:space="preserve">Atotonilco el Grande</t>
  </si>
  <si>
    <t xml:space="preserve">Atoyac</t>
  </si>
  <si>
    <t xml:space="preserve">Atizapán</t>
  </si>
  <si>
    <t xml:space="preserve">Buenavista</t>
  </si>
  <si>
    <t xml:space="preserve">Jojutla</t>
  </si>
  <si>
    <t xml:space="preserve">Ruíz</t>
  </si>
  <si>
    <t xml:space="preserve">Ciénega de Flores</t>
  </si>
  <si>
    <t xml:space="preserve">Calihualá</t>
  </si>
  <si>
    <t xml:space="preserve">Aljojuca</t>
  </si>
  <si>
    <t xml:space="preserve">Peñamiller</t>
  </si>
  <si>
    <t xml:space="preserve">Ciudad del Maíz</t>
  </si>
  <si>
    <t xml:space="preserve">Guasave</t>
  </si>
  <si>
    <t xml:space="preserve">Bácum</t>
  </si>
  <si>
    <t xml:space="preserve">Macuspana</t>
  </si>
  <si>
    <t xml:space="preserve">Gómez Farías</t>
  </si>
  <si>
    <t xml:space="preserve">Cuaxomulco</t>
  </si>
  <si>
    <t xml:space="preserve">Alvarado</t>
  </si>
  <si>
    <t xml:space="preserve">Cenotillo</t>
  </si>
  <si>
    <t xml:space="preserve">Fresnillo</t>
  </si>
  <si>
    <t xml:space="preserve">Bella Vista</t>
  </si>
  <si>
    <t xml:space="preserve">Casas Grandes</t>
  </si>
  <si>
    <t xml:space="preserve">Tláhuac</t>
  </si>
  <si>
    <t xml:space="preserve">Lerdo</t>
  </si>
  <si>
    <t xml:space="preserve">Ayutla de los Libres</t>
  </si>
  <si>
    <t xml:space="preserve">Calnali</t>
  </si>
  <si>
    <t xml:space="preserve">Autlán de Navarro</t>
  </si>
  <si>
    <t xml:space="preserve">Atizapán de Zaragoza</t>
  </si>
  <si>
    <t xml:space="preserve">Carácuaro</t>
  </si>
  <si>
    <t xml:space="preserve">Jonacatepec</t>
  </si>
  <si>
    <t xml:space="preserve">San Blas</t>
  </si>
  <si>
    <t xml:space="preserve">Dr. Arroyo</t>
  </si>
  <si>
    <t xml:space="preserve">Candelaria Loxicha</t>
  </si>
  <si>
    <t xml:space="preserve">Altepexi</t>
  </si>
  <si>
    <t xml:space="preserve">Pinal de Amoles</t>
  </si>
  <si>
    <t xml:space="preserve">Ciudad Fernández</t>
  </si>
  <si>
    <t xml:space="preserve">Mazatlán</t>
  </si>
  <si>
    <t xml:space="preserve">Banámichi</t>
  </si>
  <si>
    <t xml:space="preserve">Nacajuca</t>
  </si>
  <si>
    <t xml:space="preserve">González</t>
  </si>
  <si>
    <t xml:space="preserve">El Carmen Tequexquitla</t>
  </si>
  <si>
    <t xml:space="preserve">Amatitlán</t>
  </si>
  <si>
    <t xml:space="preserve">Chacsinkín</t>
  </si>
  <si>
    <t xml:space="preserve">Genaro Codina</t>
  </si>
  <si>
    <t xml:space="preserve">Jiménez</t>
  </si>
  <si>
    <t xml:space="preserve">Benemérito de las Américas</t>
  </si>
  <si>
    <t xml:space="preserve">Tlalpan</t>
  </si>
  <si>
    <t xml:space="preserve">Mapimí</t>
  </si>
  <si>
    <t xml:space="preserve">Huanímaro</t>
  </si>
  <si>
    <t xml:space="preserve">Azoyú</t>
  </si>
  <si>
    <t xml:space="preserve">Cardonal</t>
  </si>
  <si>
    <t xml:space="preserve">Ayotlán</t>
  </si>
  <si>
    <t xml:space="preserve">Atlacomulco</t>
  </si>
  <si>
    <t xml:space="preserve">Charapan</t>
  </si>
  <si>
    <t xml:space="preserve">Mazatepec</t>
  </si>
  <si>
    <t xml:space="preserve">San Pedro Lagunillas</t>
  </si>
  <si>
    <t xml:space="preserve">Dr. Coss</t>
  </si>
  <si>
    <t xml:space="preserve">Capulálpam de Méndez</t>
  </si>
  <si>
    <t xml:space="preserve">Amixtlán</t>
  </si>
  <si>
    <t xml:space="preserve">Ciudad Valles</t>
  </si>
  <si>
    <t xml:space="preserve">Mocorito</t>
  </si>
  <si>
    <t xml:space="preserve">Baviácora</t>
  </si>
  <si>
    <t xml:space="preserve">Paraíso</t>
  </si>
  <si>
    <t xml:space="preserve">Güémez</t>
  </si>
  <si>
    <t xml:space="preserve">Amatlán de los Reyes</t>
  </si>
  <si>
    <t xml:space="preserve">Chankom</t>
  </si>
  <si>
    <t xml:space="preserve">General Enrique Estrada</t>
  </si>
  <si>
    <t xml:space="preserve">Juárez</t>
  </si>
  <si>
    <t xml:space="preserve">Berriozábal</t>
  </si>
  <si>
    <t xml:space="preserve">Chínipas</t>
  </si>
  <si>
    <t xml:space="preserve">Venustiano Carranza</t>
  </si>
  <si>
    <t xml:space="preserve">Mezquital</t>
  </si>
  <si>
    <t xml:space="preserve">Irapuato</t>
  </si>
  <si>
    <t xml:space="preserve">Chapantongo</t>
  </si>
  <si>
    <t xml:space="preserve">Ayutla</t>
  </si>
  <si>
    <t xml:space="preserve">Atlautla</t>
  </si>
  <si>
    <t xml:space="preserve">Charo</t>
  </si>
  <si>
    <t xml:space="preserve">Miacatlán</t>
  </si>
  <si>
    <t xml:space="preserve">Santa María del Oro</t>
  </si>
  <si>
    <t xml:space="preserve">Dr. González</t>
  </si>
  <si>
    <t xml:space="preserve">Chahuites</t>
  </si>
  <si>
    <t xml:space="preserve">Amozoc</t>
  </si>
  <si>
    <t xml:space="preserve">San Joaquín</t>
  </si>
  <si>
    <t xml:space="preserve">Coxcatlán</t>
  </si>
  <si>
    <t xml:space="preserve">Navolato</t>
  </si>
  <si>
    <t xml:space="preserve">Bavispe</t>
  </si>
  <si>
    <t xml:space="preserve">Tacotalpa</t>
  </si>
  <si>
    <t xml:space="preserve">Españita</t>
  </si>
  <si>
    <t xml:space="preserve">Angel R. Cabada</t>
  </si>
  <si>
    <t xml:space="preserve">Chapab</t>
  </si>
  <si>
    <t xml:space="preserve">General Francisco R. Murguía</t>
  </si>
  <si>
    <t xml:space="preserve">Lamadrid</t>
  </si>
  <si>
    <t xml:space="preserve">Bochil</t>
  </si>
  <si>
    <t xml:space="preserve">Coronado</t>
  </si>
  <si>
    <t xml:space="preserve">Xochimilco</t>
  </si>
  <si>
    <t xml:space="preserve">Nazas</t>
  </si>
  <si>
    <t xml:space="preserve">Jaral del Progreso</t>
  </si>
  <si>
    <t xml:space="preserve">Buenavista de Cuéllar</t>
  </si>
  <si>
    <t xml:space="preserve">Chapulhuacán</t>
  </si>
  <si>
    <t xml:space="preserve">Bolaños</t>
  </si>
  <si>
    <t xml:space="preserve">Axapusco</t>
  </si>
  <si>
    <t xml:space="preserve">Chavinda</t>
  </si>
  <si>
    <t xml:space="preserve">Ocuituco</t>
  </si>
  <si>
    <t xml:space="preserve">Santiago Ixcuintla</t>
  </si>
  <si>
    <t xml:space="preserve">Galeana</t>
  </si>
  <si>
    <t xml:space="preserve">Chalcatongo de Hidalgo</t>
  </si>
  <si>
    <t xml:space="preserve">Aquixtla</t>
  </si>
  <si>
    <t xml:space="preserve">San Juan del Río</t>
  </si>
  <si>
    <t xml:space="preserve">Ebano</t>
  </si>
  <si>
    <t xml:space="preserve">Rosario</t>
  </si>
  <si>
    <t xml:space="preserve">Teapa</t>
  </si>
  <si>
    <t xml:space="preserve">Gustavo Díaz Ordaz</t>
  </si>
  <si>
    <t xml:space="preserve">Huamantla</t>
  </si>
  <si>
    <t xml:space="preserve">Apazapan</t>
  </si>
  <si>
    <t xml:space="preserve">Chemax</t>
  </si>
  <si>
    <t xml:space="preserve">General Pánfilo Natera</t>
  </si>
  <si>
    <t xml:space="preserve">Matamoros</t>
  </si>
  <si>
    <t xml:space="preserve">Cacahoatán</t>
  </si>
  <si>
    <t xml:space="preserve">Coyame del Sotol</t>
  </si>
  <si>
    <t xml:space="preserve">Nombre de Dios</t>
  </si>
  <si>
    <t xml:space="preserve">Jerécuaro</t>
  </si>
  <si>
    <t xml:space="preserve">Chilapa de Álvarez</t>
  </si>
  <si>
    <t xml:space="preserve">Chilcuautla</t>
  </si>
  <si>
    <t xml:space="preserve">Cabo Corrientes</t>
  </si>
  <si>
    <t xml:space="preserve">Ayapango</t>
  </si>
  <si>
    <t xml:space="preserve">Cherán</t>
  </si>
  <si>
    <t xml:space="preserve">Puente de Ixtla</t>
  </si>
  <si>
    <t xml:space="preserve">Tecuala</t>
  </si>
  <si>
    <t xml:space="preserve">García</t>
  </si>
  <si>
    <t xml:space="preserve">Chiquihuitlán de Benito Juárez</t>
  </si>
  <si>
    <t xml:space="preserve">Atempan</t>
  </si>
  <si>
    <t xml:space="preserve">Tequisquiapan</t>
  </si>
  <si>
    <t xml:space="preserve">El Naranjo</t>
  </si>
  <si>
    <t xml:space="preserve">Salvador Alvarado</t>
  </si>
  <si>
    <t xml:space="preserve">Benjamín Hill</t>
  </si>
  <si>
    <t xml:space="preserve">Tenosique</t>
  </si>
  <si>
    <t xml:space="preserve">Hueyotlipan</t>
  </si>
  <si>
    <t xml:space="preserve">Chichimilá</t>
  </si>
  <si>
    <t xml:space="preserve">Guadalupe</t>
  </si>
  <si>
    <t xml:space="preserve">Monclova</t>
  </si>
  <si>
    <t xml:space="preserve">Catazajá</t>
  </si>
  <si>
    <t xml:space="preserve">Nuevo Ideal</t>
  </si>
  <si>
    <t xml:space="preserve">León</t>
  </si>
  <si>
    <t xml:space="preserve">Chilpancingo de los Bravo</t>
  </si>
  <si>
    <t xml:space="preserve">Cuautepec de Hinojosa</t>
  </si>
  <si>
    <t xml:space="preserve">Cañadas de Obregón</t>
  </si>
  <si>
    <t xml:space="preserve">Calimaya</t>
  </si>
  <si>
    <t xml:space="preserve">Chilchota</t>
  </si>
  <si>
    <t xml:space="preserve">Temixco</t>
  </si>
  <si>
    <t xml:space="preserve">Tepic</t>
  </si>
  <si>
    <t xml:space="preserve">Gral. Bravo</t>
  </si>
  <si>
    <t xml:space="preserve">Ciénega de Zimatlán</t>
  </si>
  <si>
    <t xml:space="preserve">Atexcal</t>
  </si>
  <si>
    <t xml:space="preserve">Tolimán</t>
  </si>
  <si>
    <t xml:space="preserve">Guadalcázar</t>
  </si>
  <si>
    <t xml:space="preserve">San Ignacio</t>
  </si>
  <si>
    <t xml:space="preserve">Caborca</t>
  </si>
  <si>
    <t xml:space="preserve">Jaumave</t>
  </si>
  <si>
    <t xml:space="preserve">Ixtacuixtla de Mariano Matamoros</t>
  </si>
  <si>
    <t xml:space="preserve">Astacinga</t>
  </si>
  <si>
    <t xml:space="preserve">Chicxulub Pueblo</t>
  </si>
  <si>
    <t xml:space="preserve">Huanusco</t>
  </si>
  <si>
    <t xml:space="preserve">Chalchihuitán</t>
  </si>
  <si>
    <t xml:space="preserve">Cusihuiriachi</t>
  </si>
  <si>
    <t xml:space="preserve">Ocampo</t>
  </si>
  <si>
    <t xml:space="preserve">Manuel Doblado</t>
  </si>
  <si>
    <t xml:space="preserve">Coahuayutla de José María Izazaga</t>
  </si>
  <si>
    <t xml:space="preserve">El Arenal</t>
  </si>
  <si>
    <t xml:space="preserve">Casimiro Castillo</t>
  </si>
  <si>
    <t xml:space="preserve">Capulhuac</t>
  </si>
  <si>
    <t xml:space="preserve">Chinicuila</t>
  </si>
  <si>
    <t xml:space="preserve">Temoac</t>
  </si>
  <si>
    <t xml:space="preserve">Tuxpan</t>
  </si>
  <si>
    <t xml:space="preserve">Gral. Escobedo</t>
  </si>
  <si>
    <t xml:space="preserve">Ciudad Ixtepec</t>
  </si>
  <si>
    <t xml:space="preserve">Atlequizayan</t>
  </si>
  <si>
    <t xml:space="preserve">Huehuetlán</t>
  </si>
  <si>
    <t xml:space="preserve">Cajeme</t>
  </si>
  <si>
    <t xml:space="preserve">Ixtenco</t>
  </si>
  <si>
    <t xml:space="preserve">Atlahuilco</t>
  </si>
  <si>
    <t xml:space="preserve">Chikindzonot</t>
  </si>
  <si>
    <t xml:space="preserve">Jalpa</t>
  </si>
  <si>
    <t xml:space="preserve">Múzquiz</t>
  </si>
  <si>
    <t xml:space="preserve">Chamula</t>
  </si>
  <si>
    <t xml:space="preserve">Delicias</t>
  </si>
  <si>
    <t xml:space="preserve">Otáez</t>
  </si>
  <si>
    <t xml:space="preserve">Moroleón</t>
  </si>
  <si>
    <t xml:space="preserve">Cochoapa el Grande</t>
  </si>
  <si>
    <t xml:space="preserve">Eloxochitlán</t>
  </si>
  <si>
    <t xml:space="preserve">Chapala</t>
  </si>
  <si>
    <t xml:space="preserve">Chalco</t>
  </si>
  <si>
    <t xml:space="preserve">Chucándiro</t>
  </si>
  <si>
    <t xml:space="preserve">Tepalcingo</t>
  </si>
  <si>
    <t xml:space="preserve">Xalisco</t>
  </si>
  <si>
    <t xml:space="preserve">Gral. Terán</t>
  </si>
  <si>
    <t xml:space="preserve">Coatecas Altas</t>
  </si>
  <si>
    <t xml:space="preserve">Atlixco</t>
  </si>
  <si>
    <t xml:space="preserve">Lagunillas</t>
  </si>
  <si>
    <t xml:space="preserve">Cananea</t>
  </si>
  <si>
    <t xml:space="preserve">Llera</t>
  </si>
  <si>
    <t xml:space="preserve">La Magdalena Tlaltelulco</t>
  </si>
  <si>
    <t xml:space="preserve">Chocholá</t>
  </si>
  <si>
    <t xml:space="preserve">Jerez</t>
  </si>
  <si>
    <t xml:space="preserve">Nadadores</t>
  </si>
  <si>
    <t xml:space="preserve">Chanal</t>
  </si>
  <si>
    <t xml:space="preserve">Dr. Belisario Domínguez</t>
  </si>
  <si>
    <t xml:space="preserve">Pánuco de Coronado</t>
  </si>
  <si>
    <t xml:space="preserve">Cocula</t>
  </si>
  <si>
    <t xml:space="preserve">Chimaltitán</t>
  </si>
  <si>
    <t xml:space="preserve">Chapa de Mota</t>
  </si>
  <si>
    <t xml:space="preserve">Churintzio</t>
  </si>
  <si>
    <t xml:space="preserve">Tepoztlán</t>
  </si>
  <si>
    <t xml:space="preserve">Gral. Treviño</t>
  </si>
  <si>
    <t xml:space="preserve">Coicoyán de las Flores</t>
  </si>
  <si>
    <t xml:space="preserve">Atoyatempan</t>
  </si>
  <si>
    <t xml:space="preserve">Matehuala</t>
  </si>
  <si>
    <t xml:space="preserve">Carbó</t>
  </si>
  <si>
    <t xml:space="preserve">Mainero</t>
  </si>
  <si>
    <t xml:space="preserve">Atzacan</t>
  </si>
  <si>
    <t xml:space="preserve">Chumayel</t>
  </si>
  <si>
    <t xml:space="preserve">Jiménez del Teul</t>
  </si>
  <si>
    <t xml:space="preserve">Nava</t>
  </si>
  <si>
    <t xml:space="preserve">Chapultenango</t>
  </si>
  <si>
    <t xml:space="preserve">El Tule</t>
  </si>
  <si>
    <t xml:space="preserve">Peñón Blanco</t>
  </si>
  <si>
    <t xml:space="preserve">Pénjamo</t>
  </si>
  <si>
    <t xml:space="preserve">Copala</t>
  </si>
  <si>
    <t xml:space="preserve">Epazoyucan</t>
  </si>
  <si>
    <t xml:space="preserve">Chiquilistlán</t>
  </si>
  <si>
    <t xml:space="preserve">Chapultepec</t>
  </si>
  <si>
    <t xml:space="preserve">Churumuco</t>
  </si>
  <si>
    <t xml:space="preserve">Tetecala</t>
  </si>
  <si>
    <t xml:space="preserve">Gral. Zaragoza</t>
  </si>
  <si>
    <t xml:space="preserve">Concepción Buenavista</t>
  </si>
  <si>
    <t xml:space="preserve">Atzala</t>
  </si>
  <si>
    <t xml:space="preserve">Matlapa</t>
  </si>
  <si>
    <t xml:space="preserve">Cucurpe</t>
  </si>
  <si>
    <t xml:space="preserve">Mazatecochco de José María Morelos</t>
  </si>
  <si>
    <t xml:space="preserve">Atzalan</t>
  </si>
  <si>
    <t xml:space="preserve">Conkal</t>
  </si>
  <si>
    <t xml:space="preserve">Juan Aldama</t>
  </si>
  <si>
    <t xml:space="preserve">Chenalhó</t>
  </si>
  <si>
    <t xml:space="preserve">Poanas</t>
  </si>
  <si>
    <t xml:space="preserve">Pueblo Nuevo</t>
  </si>
  <si>
    <t xml:space="preserve">Copalillo</t>
  </si>
  <si>
    <t xml:space="preserve">Cihuatlán</t>
  </si>
  <si>
    <t xml:space="preserve">Chiautla</t>
  </si>
  <si>
    <t xml:space="preserve">Coahuayana</t>
  </si>
  <si>
    <t xml:space="preserve">Tetela del Volcán</t>
  </si>
  <si>
    <t xml:space="preserve">Gral. Zuazua</t>
  </si>
  <si>
    <t xml:space="preserve">Concepción Pápalo</t>
  </si>
  <si>
    <t xml:space="preserve">Atzitzihuacán</t>
  </si>
  <si>
    <t xml:space="preserve">Mexquitic de Carmona</t>
  </si>
  <si>
    <t xml:space="preserve">Cumpas</t>
  </si>
  <si>
    <t xml:space="preserve">Méndez</t>
  </si>
  <si>
    <t xml:space="preserve">Muñoz de Domingo Arenas</t>
  </si>
  <si>
    <t xml:space="preserve">Ayahualulco</t>
  </si>
  <si>
    <t xml:space="preserve">Cousey</t>
  </si>
  <si>
    <t xml:space="preserve">Juchipila</t>
  </si>
  <si>
    <t xml:space="preserve">Parras</t>
  </si>
  <si>
    <t xml:space="preserve">Chiapa de Corzo</t>
  </si>
  <si>
    <t xml:space="preserve">Purísima del Rincón</t>
  </si>
  <si>
    <t xml:space="preserve">Copanatoyac</t>
  </si>
  <si>
    <t xml:space="preserve">Huasca de Ocampo</t>
  </si>
  <si>
    <t xml:space="preserve">Chicoloapan</t>
  </si>
  <si>
    <t xml:space="preserve">Coalcomán de Vázquez Pallares</t>
  </si>
  <si>
    <t xml:space="preserve">Tlalnepantla</t>
  </si>
  <si>
    <t xml:space="preserve">Constancia del Rosario</t>
  </si>
  <si>
    <t xml:space="preserve">Atzitzintla</t>
  </si>
  <si>
    <t xml:space="preserve">Moctezuma</t>
  </si>
  <si>
    <t xml:space="preserve">Divisaderos</t>
  </si>
  <si>
    <t xml:space="preserve">Mier</t>
  </si>
  <si>
    <t xml:space="preserve">Nanacamilpa de Mariano Arista</t>
  </si>
  <si>
    <t xml:space="preserve">Banderilla</t>
  </si>
  <si>
    <t xml:space="preserve">Cuncunul</t>
  </si>
  <si>
    <t xml:space="preserve">Piedras Negras</t>
  </si>
  <si>
    <t xml:space="preserve">Chiapilla</t>
  </si>
  <si>
    <t xml:space="preserve">Gran Morelos</t>
  </si>
  <si>
    <t xml:space="preserve">Rodeo</t>
  </si>
  <si>
    <t xml:space="preserve">Romita</t>
  </si>
  <si>
    <t xml:space="preserve">Coyuca de Benítez</t>
  </si>
  <si>
    <t xml:space="preserve">Huautla</t>
  </si>
  <si>
    <t xml:space="preserve">Colotlán</t>
  </si>
  <si>
    <t xml:space="preserve">Chiconcuac</t>
  </si>
  <si>
    <t xml:space="preserve">Coeneo</t>
  </si>
  <si>
    <t xml:space="preserve">Tlaltizapán de Zapata</t>
  </si>
  <si>
    <t xml:space="preserve">Cosolapa</t>
  </si>
  <si>
    <t xml:space="preserve">Axutla</t>
  </si>
  <si>
    <t xml:space="preserve">Rayón</t>
  </si>
  <si>
    <t xml:space="preserve">Empalme</t>
  </si>
  <si>
    <t xml:space="preserve">Miguel Alemán</t>
  </si>
  <si>
    <t xml:space="preserve">Natívitas</t>
  </si>
  <si>
    <t xml:space="preserve">Cuzamá</t>
  </si>
  <si>
    <t xml:space="preserve">Luis Moya</t>
  </si>
  <si>
    <t xml:space="preserve">Progreso</t>
  </si>
  <si>
    <t xml:space="preserve">Chicoasén</t>
  </si>
  <si>
    <t xml:space="preserve">Guachochi</t>
  </si>
  <si>
    <t xml:space="preserve">San Bernardo</t>
  </si>
  <si>
    <t xml:space="preserve">Salamanca</t>
  </si>
  <si>
    <t xml:space="preserve">Coyuca de Catalán</t>
  </si>
  <si>
    <t xml:space="preserve">Huazalingo</t>
  </si>
  <si>
    <t xml:space="preserve">Concepción de Buenos Aires</t>
  </si>
  <si>
    <t xml:space="preserve">Chimalhuacán</t>
  </si>
  <si>
    <t xml:space="preserve">Cojumatlán de Régules</t>
  </si>
  <si>
    <t xml:space="preserve">Tlaquiltenango</t>
  </si>
  <si>
    <t xml:space="preserve">Higueras</t>
  </si>
  <si>
    <t xml:space="preserve">Cosoltepec</t>
  </si>
  <si>
    <t xml:space="preserve">Ayotoxco de Guerrero</t>
  </si>
  <si>
    <t xml:space="preserve">Rioverde</t>
  </si>
  <si>
    <t xml:space="preserve">Etchojoa</t>
  </si>
  <si>
    <t xml:space="preserve">Miquihuana</t>
  </si>
  <si>
    <t xml:space="preserve">Panotla</t>
  </si>
  <si>
    <t xml:space="preserve">Boca del Río</t>
  </si>
  <si>
    <t xml:space="preserve">Dzán</t>
  </si>
  <si>
    <t xml:space="preserve">Mazapil</t>
  </si>
  <si>
    <t xml:space="preserve">Ramos Arizpe</t>
  </si>
  <si>
    <t xml:space="preserve">Chicomuselo</t>
  </si>
  <si>
    <t xml:space="preserve">San Dimas</t>
  </si>
  <si>
    <t xml:space="preserve">Salvatierra</t>
  </si>
  <si>
    <t xml:space="preserve">Cuajinicuilapa</t>
  </si>
  <si>
    <t xml:space="preserve">Huehuetla</t>
  </si>
  <si>
    <t xml:space="preserve">Cuautitlán de García Barragán</t>
  </si>
  <si>
    <t xml:space="preserve">Coacalco de Berriozábal</t>
  </si>
  <si>
    <t xml:space="preserve">Contepec</t>
  </si>
  <si>
    <t xml:space="preserve">Tlayacapan</t>
  </si>
  <si>
    <t xml:space="preserve">Hualahuises</t>
  </si>
  <si>
    <t xml:space="preserve">Cuilápam de Guerrero</t>
  </si>
  <si>
    <t xml:space="preserve">Calpan</t>
  </si>
  <si>
    <t xml:space="preserve">Salinas</t>
  </si>
  <si>
    <t xml:space="preserve">Fronteras</t>
  </si>
  <si>
    <t xml:space="preserve">Nuevo Laredo</t>
  </si>
  <si>
    <t xml:space="preserve">Papalotla de Xicohténcatl</t>
  </si>
  <si>
    <t xml:space="preserve">Calcahualco</t>
  </si>
  <si>
    <t xml:space="preserve">Dzemul</t>
  </si>
  <si>
    <t xml:space="preserve">Melchor Ocampo</t>
  </si>
  <si>
    <t xml:space="preserve">Sabinas</t>
  </si>
  <si>
    <t xml:space="preserve">Chilón</t>
  </si>
  <si>
    <t xml:space="preserve">Guadalupe y Calvo</t>
  </si>
  <si>
    <t xml:space="preserve">San Juan de Guadalupe</t>
  </si>
  <si>
    <t xml:space="preserve">San Diego de la Unión</t>
  </si>
  <si>
    <t xml:space="preserve">Cualác</t>
  </si>
  <si>
    <t xml:space="preserve">Huejutla de Reyes</t>
  </si>
  <si>
    <t xml:space="preserve">Coatepec Harinas</t>
  </si>
  <si>
    <t xml:space="preserve">Copándaro</t>
  </si>
  <si>
    <t xml:space="preserve">Totolapan</t>
  </si>
  <si>
    <t xml:space="preserve">Iturbide</t>
  </si>
  <si>
    <t xml:space="preserve">Cuyamecalco Villa de Zaragoza</t>
  </si>
  <si>
    <t xml:space="preserve">Caltepec</t>
  </si>
  <si>
    <t xml:space="preserve">San Antonio</t>
  </si>
  <si>
    <t xml:space="preserve">General Plutarco Elías Calles</t>
  </si>
  <si>
    <t xml:space="preserve">Nuevo Morelos</t>
  </si>
  <si>
    <t xml:space="preserve">San Damián Texóloc</t>
  </si>
  <si>
    <t xml:space="preserve">Camarón de Tejeda</t>
  </si>
  <si>
    <t xml:space="preserve">Dzidzantún</t>
  </si>
  <si>
    <t xml:space="preserve">Mezquital del Oro</t>
  </si>
  <si>
    <t xml:space="preserve">Sacramento</t>
  </si>
  <si>
    <t xml:space="preserve">Cintalapa</t>
  </si>
  <si>
    <t xml:space="preserve">Guazapares</t>
  </si>
  <si>
    <t xml:space="preserve">San Felipe</t>
  </si>
  <si>
    <t xml:space="preserve">Cuautepec</t>
  </si>
  <si>
    <t xml:space="preserve">Huichapan</t>
  </si>
  <si>
    <t xml:space="preserve">Cuquío</t>
  </si>
  <si>
    <t xml:space="preserve">Cocotitlán</t>
  </si>
  <si>
    <t xml:space="preserve">Cotija</t>
  </si>
  <si>
    <t xml:space="preserve">Xochitepec</t>
  </si>
  <si>
    <t xml:space="preserve">El Barrio de la Soledad</t>
  </si>
  <si>
    <t xml:space="preserve">Camocuautla</t>
  </si>
  <si>
    <t xml:space="preserve">San Ciro de Acosta</t>
  </si>
  <si>
    <t xml:space="preserve">Granados</t>
  </si>
  <si>
    <t xml:space="preserve">San Francisco Tetlanohcan</t>
  </si>
  <si>
    <t xml:space="preserve">Camerino Z. Mendoza</t>
  </si>
  <si>
    <t xml:space="preserve">Dzilam de Bravo</t>
  </si>
  <si>
    <t xml:space="preserve">Miguel Auza</t>
  </si>
  <si>
    <t xml:space="preserve">Saltillo</t>
  </si>
  <si>
    <t xml:space="preserve">Coapilla</t>
  </si>
  <si>
    <t xml:space="preserve">San Luis del Cordero</t>
  </si>
  <si>
    <t xml:space="preserve">San Francisco del Rincón</t>
  </si>
  <si>
    <t xml:space="preserve">Cuetzala del Progreso</t>
  </si>
  <si>
    <t xml:space="preserve">Ixmiquilpan</t>
  </si>
  <si>
    <t xml:space="preserve">Degollado</t>
  </si>
  <si>
    <t xml:space="preserve">Coyotepec</t>
  </si>
  <si>
    <t xml:space="preserve">Cuitzeo</t>
  </si>
  <si>
    <t xml:space="preserve">Yautepec</t>
  </si>
  <si>
    <t xml:space="preserve">Lampazos de Naranjo</t>
  </si>
  <si>
    <t xml:space="preserve">El Espinal</t>
  </si>
  <si>
    <t xml:space="preserve">Cañada Morelos</t>
  </si>
  <si>
    <t xml:space="preserve">Guaymas</t>
  </si>
  <si>
    <t xml:space="preserve">Padilla</t>
  </si>
  <si>
    <t xml:space="preserve">San Jerónimo Zacualpan</t>
  </si>
  <si>
    <t xml:space="preserve">Carlos A. Carrillo</t>
  </si>
  <si>
    <t xml:space="preserve">Dzilam González</t>
  </si>
  <si>
    <t xml:space="preserve">Momax</t>
  </si>
  <si>
    <t xml:space="preserve">San Buenaventura</t>
  </si>
  <si>
    <t xml:space="preserve">Comitán de Domínguez</t>
  </si>
  <si>
    <t xml:space="preserve">Hidalgo del Parral</t>
  </si>
  <si>
    <t xml:space="preserve">San Pedro del Gallo</t>
  </si>
  <si>
    <t xml:space="preserve">San José Iturbide</t>
  </si>
  <si>
    <t xml:space="preserve">Cutzamala de Pinzón</t>
  </si>
  <si>
    <t xml:space="preserve">Jacala de Ledezma</t>
  </si>
  <si>
    <t xml:space="preserve">Ejutla</t>
  </si>
  <si>
    <t xml:space="preserve">Cuautitlán</t>
  </si>
  <si>
    <t xml:space="preserve">Ecuandureo</t>
  </si>
  <si>
    <t xml:space="preserve">Yecapixtla</t>
  </si>
  <si>
    <t xml:space="preserve">Linares</t>
  </si>
  <si>
    <t xml:space="preserve">Eloxochitlán de Flores Magón</t>
  </si>
  <si>
    <t xml:space="preserve">Caxhuacan</t>
  </si>
  <si>
    <t xml:space="preserve">San Martín Chalchicuautla</t>
  </si>
  <si>
    <t xml:space="preserve">Hermosillo</t>
  </si>
  <si>
    <t xml:space="preserve">Palmillas</t>
  </si>
  <si>
    <t xml:space="preserve">San José Teacalco</t>
  </si>
  <si>
    <t xml:space="preserve">Carrillo Puerto</t>
  </si>
  <si>
    <t xml:space="preserve">Dzitás</t>
  </si>
  <si>
    <t xml:space="preserve">Monte Escobedo</t>
  </si>
  <si>
    <t xml:space="preserve">San Juan de Sabinas</t>
  </si>
  <si>
    <t xml:space="preserve">Copainalá</t>
  </si>
  <si>
    <t xml:space="preserve">Huejotitán</t>
  </si>
  <si>
    <t xml:space="preserve">Santa Clara</t>
  </si>
  <si>
    <t xml:space="preserve">San Luis de la Paz</t>
  </si>
  <si>
    <t xml:space="preserve">Eduardo Neri</t>
  </si>
  <si>
    <t xml:space="preserve">Jaltocán</t>
  </si>
  <si>
    <t xml:space="preserve">Cuautitlán Izcalli</t>
  </si>
  <si>
    <t xml:space="preserve">Epitacio Huerta</t>
  </si>
  <si>
    <t xml:space="preserve">Zacatepec</t>
  </si>
  <si>
    <t xml:space="preserve">Los Aldamas</t>
  </si>
  <si>
    <t xml:space="preserve">Fresnillo de Trujano</t>
  </si>
  <si>
    <t xml:space="preserve">Chalchicomula de Sesma</t>
  </si>
  <si>
    <t xml:space="preserve">San Nicolás Tolentino</t>
  </si>
  <si>
    <t xml:space="preserve">Huachinera</t>
  </si>
  <si>
    <t xml:space="preserve">Reynosa</t>
  </si>
  <si>
    <t xml:space="preserve">San Juan Huactzinco</t>
  </si>
  <si>
    <t xml:space="preserve">Castillo de Teayo</t>
  </si>
  <si>
    <t xml:space="preserve">Dzoncauich</t>
  </si>
  <si>
    <t xml:space="preserve">San Pedro</t>
  </si>
  <si>
    <t xml:space="preserve">El Bosque</t>
  </si>
  <si>
    <t xml:space="preserve">Ignacio Zaragoza</t>
  </si>
  <si>
    <t xml:space="preserve">Santiago Papasquiaro</t>
  </si>
  <si>
    <t xml:space="preserve">San Miguel de Allende</t>
  </si>
  <si>
    <t xml:space="preserve">Florencio Villarreal</t>
  </si>
  <si>
    <t xml:space="preserve">Juárez Hidalgo</t>
  </si>
  <si>
    <t xml:space="preserve">El Grullo</t>
  </si>
  <si>
    <t xml:space="preserve">Donato Guerra</t>
  </si>
  <si>
    <t xml:space="preserve">Erongarícuaro</t>
  </si>
  <si>
    <t xml:space="preserve">Zacualpan</t>
  </si>
  <si>
    <t xml:space="preserve">Los Herreras</t>
  </si>
  <si>
    <t xml:space="preserve">Guadalupe de Ramírez</t>
  </si>
  <si>
    <t xml:space="preserve">Chapulco</t>
  </si>
  <si>
    <t xml:space="preserve">San Vicente Tancuayalab</t>
  </si>
  <si>
    <t xml:space="preserve">Huásabas</t>
  </si>
  <si>
    <t xml:space="preserve">Río Bravo</t>
  </si>
  <si>
    <t xml:space="preserve">San Lorenzo Axocomanitla</t>
  </si>
  <si>
    <t xml:space="preserve">Catemaco</t>
  </si>
  <si>
    <t xml:space="preserve">Espita</t>
  </si>
  <si>
    <t xml:space="preserve">Moyahua de Estrada</t>
  </si>
  <si>
    <t xml:space="preserve">Sierra Mojada</t>
  </si>
  <si>
    <t xml:space="preserve">El Parral</t>
  </si>
  <si>
    <t xml:space="preserve">Janos</t>
  </si>
  <si>
    <t xml:space="preserve">Súchil</t>
  </si>
  <si>
    <t xml:space="preserve">Santa Catarina</t>
  </si>
  <si>
    <t xml:space="preserve">General Canuto A. Neri</t>
  </si>
  <si>
    <t xml:space="preserve">La Misión</t>
  </si>
  <si>
    <t xml:space="preserve">El Limón</t>
  </si>
  <si>
    <t xml:space="preserve">Ecatepec de Morelos</t>
  </si>
  <si>
    <t xml:space="preserve">Gabriel Zamora</t>
  </si>
  <si>
    <t xml:space="preserve">Los Ramones</t>
  </si>
  <si>
    <t xml:space="preserve">Guadalupe Etla</t>
  </si>
  <si>
    <t xml:space="preserve">Huatabampo</t>
  </si>
  <si>
    <t xml:space="preserve">San Carlos</t>
  </si>
  <si>
    <t xml:space="preserve">San Lucas Tecopilco</t>
  </si>
  <si>
    <t xml:space="preserve">Cazones de Herrera</t>
  </si>
  <si>
    <t xml:space="preserve">Halachó</t>
  </si>
  <si>
    <t xml:space="preserve">Nochistlán de Mejía</t>
  </si>
  <si>
    <t xml:space="preserve">Torreón</t>
  </si>
  <si>
    <t xml:space="preserve">El Porvenir</t>
  </si>
  <si>
    <t xml:space="preserve">Tamazula</t>
  </si>
  <si>
    <t xml:space="preserve">Santa Cruz de Juventino Rosas</t>
  </si>
  <si>
    <t xml:space="preserve">General Heliodoro Castillo</t>
  </si>
  <si>
    <t xml:space="preserve">Lolotla</t>
  </si>
  <si>
    <t xml:space="preserve">El Salto</t>
  </si>
  <si>
    <t xml:space="preserve">Ecatzingo</t>
  </si>
  <si>
    <t xml:space="preserve">Marín</t>
  </si>
  <si>
    <t xml:space="preserve">Guelatao de Juárez</t>
  </si>
  <si>
    <t xml:space="preserve">Chiautzingo</t>
  </si>
  <si>
    <t xml:space="preserve">Santa María del Río</t>
  </si>
  <si>
    <t xml:space="preserve">Huépac</t>
  </si>
  <si>
    <t xml:space="preserve">San Fernando</t>
  </si>
  <si>
    <t xml:space="preserve">San Pablo del Monte</t>
  </si>
  <si>
    <t xml:space="preserve">Cerro Azul</t>
  </si>
  <si>
    <t xml:space="preserve">Hocabá</t>
  </si>
  <si>
    <t xml:space="preserve">Noria de Ángeles</t>
  </si>
  <si>
    <t xml:space="preserve">Viesca</t>
  </si>
  <si>
    <t xml:space="preserve">Tepehuanes</t>
  </si>
  <si>
    <t xml:space="preserve">Santiago Maravatío</t>
  </si>
  <si>
    <t xml:space="preserve">Huamuxtitlán</t>
  </si>
  <si>
    <t xml:space="preserve">Metepec</t>
  </si>
  <si>
    <t xml:space="preserve">Encarnación de Díaz</t>
  </si>
  <si>
    <t xml:space="preserve">Huandacareo</t>
  </si>
  <si>
    <t xml:space="preserve">Guevea de Humboldt</t>
  </si>
  <si>
    <t xml:space="preserve">Chichiquila</t>
  </si>
  <si>
    <t xml:space="preserve">Santo Domingo</t>
  </si>
  <si>
    <t xml:space="preserve">Imuris</t>
  </si>
  <si>
    <t xml:space="preserve">San Nicolás</t>
  </si>
  <si>
    <t xml:space="preserve">Sanctórum de Lázaro Cárdenas</t>
  </si>
  <si>
    <t xml:space="preserve">Chacaltianguis</t>
  </si>
  <si>
    <t xml:space="preserve">Hoctún</t>
  </si>
  <si>
    <t xml:space="preserve">Ojocaliente</t>
  </si>
  <si>
    <t xml:space="preserve">Villa Unión</t>
  </si>
  <si>
    <t xml:space="preserve">Escuintla</t>
  </si>
  <si>
    <t xml:space="preserve">Julimes</t>
  </si>
  <si>
    <t xml:space="preserve">Tlahualilo</t>
  </si>
  <si>
    <t xml:space="preserve">Silao</t>
  </si>
  <si>
    <t xml:space="preserve">Huitzuco de los Figueroa</t>
  </si>
  <si>
    <t xml:space="preserve">Metztitlán</t>
  </si>
  <si>
    <t xml:space="preserve">Etzatlán</t>
  </si>
  <si>
    <t xml:space="preserve">Huehuetoca</t>
  </si>
  <si>
    <t xml:space="preserve">Huaniqueo</t>
  </si>
  <si>
    <t xml:space="preserve">Mier y Noriega</t>
  </si>
  <si>
    <t xml:space="preserve">Heroica Ciudad de Ejutla de Crespo</t>
  </si>
  <si>
    <t xml:space="preserve">Chiconcuautla</t>
  </si>
  <si>
    <t xml:space="preserve">Soledad de Graciano Sánchez</t>
  </si>
  <si>
    <t xml:space="preserve">La Colorada</t>
  </si>
  <si>
    <t xml:space="preserve">Soto la Marina</t>
  </si>
  <si>
    <t xml:space="preserve">Santa Ana Nopalucan</t>
  </si>
  <si>
    <t xml:space="preserve">Chalma</t>
  </si>
  <si>
    <t xml:space="preserve">Homún</t>
  </si>
  <si>
    <t xml:space="preserve">Pánuco</t>
  </si>
  <si>
    <t xml:space="preserve">Zaragoza</t>
  </si>
  <si>
    <t xml:space="preserve">Francisco León</t>
  </si>
  <si>
    <t xml:space="preserve">La Cruz</t>
  </si>
  <si>
    <t xml:space="preserve">Topia</t>
  </si>
  <si>
    <t xml:space="preserve">Tarandacuao</t>
  </si>
  <si>
    <t xml:space="preserve">Iguala de la Independencia</t>
  </si>
  <si>
    <t xml:space="preserve">Mineral de la Reforma</t>
  </si>
  <si>
    <t xml:space="preserve">Hueypoxtla</t>
  </si>
  <si>
    <t xml:space="preserve">Huetamo</t>
  </si>
  <si>
    <t xml:space="preserve">Mina</t>
  </si>
  <si>
    <t xml:space="preserve">Heroica Ciudad de Huajuapan de León</t>
  </si>
  <si>
    <t xml:space="preserve">Chietla</t>
  </si>
  <si>
    <t xml:space="preserve">Tamasopo</t>
  </si>
  <si>
    <t xml:space="preserve">Magdalena</t>
  </si>
  <si>
    <t xml:space="preserve">Tampico</t>
  </si>
  <si>
    <t xml:space="preserve">Santa Apolonia Teacalco</t>
  </si>
  <si>
    <t xml:space="preserve">Chiconamel</t>
  </si>
  <si>
    <t xml:space="preserve">Huhí</t>
  </si>
  <si>
    <t xml:space="preserve">Pinos</t>
  </si>
  <si>
    <t xml:space="preserve">Frontera Comalapa</t>
  </si>
  <si>
    <t xml:space="preserve">López</t>
  </si>
  <si>
    <t xml:space="preserve">Vicente Guerrero</t>
  </si>
  <si>
    <t xml:space="preserve">Tarimoro</t>
  </si>
  <si>
    <t xml:space="preserve">Igualapa</t>
  </si>
  <si>
    <t xml:space="preserve">Mineral del Chico</t>
  </si>
  <si>
    <t xml:space="preserve">Guachinango</t>
  </si>
  <si>
    <t xml:space="preserve">Huixquilucan</t>
  </si>
  <si>
    <t xml:space="preserve">Huiramba</t>
  </si>
  <si>
    <t xml:space="preserve">Montemorelos</t>
  </si>
  <si>
    <t xml:space="preserve">Heroica Ciudad de Juchitán de Zaragoza</t>
  </si>
  <si>
    <t xml:space="preserve">Chigmecatitlán</t>
  </si>
  <si>
    <t xml:space="preserve">Tamazunchale</t>
  </si>
  <si>
    <t xml:space="preserve">Mazatán</t>
  </si>
  <si>
    <t xml:space="preserve">Tula</t>
  </si>
  <si>
    <t xml:space="preserve">Santa Catarina Ayometla</t>
  </si>
  <si>
    <t xml:space="preserve">Chiconquiaco</t>
  </si>
  <si>
    <t xml:space="preserve">Hunucmá</t>
  </si>
  <si>
    <t xml:space="preserve">Río Grande</t>
  </si>
  <si>
    <t xml:space="preserve">Frontera Hidalgo</t>
  </si>
  <si>
    <t xml:space="preserve">Madera</t>
  </si>
  <si>
    <t xml:space="preserve">Tierra Blanca</t>
  </si>
  <si>
    <t xml:space="preserve">Iliatenco</t>
  </si>
  <si>
    <t xml:space="preserve">Mineral del Monte</t>
  </si>
  <si>
    <t xml:space="preserve">Guadalajara</t>
  </si>
  <si>
    <t xml:space="preserve">Isidro Fabela</t>
  </si>
  <si>
    <t xml:space="preserve">Indaparapeo</t>
  </si>
  <si>
    <t xml:space="preserve">Monterrey</t>
  </si>
  <si>
    <t xml:space="preserve">Heroica Ciudad de Tlaxiaco</t>
  </si>
  <si>
    <t xml:space="preserve">Chignahuapan</t>
  </si>
  <si>
    <t xml:space="preserve">Tampacán</t>
  </si>
  <si>
    <t xml:space="preserve">Valle Hermoso</t>
  </si>
  <si>
    <t xml:space="preserve">Santa Cruz Quilehtla</t>
  </si>
  <si>
    <t xml:space="preserve">Chicontepec</t>
  </si>
  <si>
    <t xml:space="preserve">Ixil</t>
  </si>
  <si>
    <t xml:space="preserve">Sain Alto</t>
  </si>
  <si>
    <t xml:space="preserve">Huehuetán</t>
  </si>
  <si>
    <t xml:space="preserve">Maguarichi</t>
  </si>
  <si>
    <t xml:space="preserve">Uriangato</t>
  </si>
  <si>
    <t xml:space="preserve">Ixcateopan de Cuauhtémoc</t>
  </si>
  <si>
    <t xml:space="preserve">Mixquiahuala de Juárez</t>
  </si>
  <si>
    <t xml:space="preserve">Hostotipaquillo</t>
  </si>
  <si>
    <t xml:space="preserve">Ixtapaluca</t>
  </si>
  <si>
    <t xml:space="preserve">Irimbo</t>
  </si>
  <si>
    <t xml:space="preserve">Parás</t>
  </si>
  <si>
    <t xml:space="preserve">Heroica Villa Tezoatlán de Segura y Luna, Cuna de la Independencia de Oaxaca</t>
  </si>
  <si>
    <t xml:space="preserve">Chignautla</t>
  </si>
  <si>
    <t xml:space="preserve">Tampamolón Corona</t>
  </si>
  <si>
    <t xml:space="preserve">Naco</t>
  </si>
  <si>
    <t xml:space="preserve">Victoria</t>
  </si>
  <si>
    <t xml:space="preserve">Santa Cruz Tlaxcala</t>
  </si>
  <si>
    <t xml:space="preserve">Chinameca</t>
  </si>
  <si>
    <t xml:space="preserve">Izamal</t>
  </si>
  <si>
    <t xml:space="preserve">Santa María de la Paz</t>
  </si>
  <si>
    <t xml:space="preserve">PERIODO</t>
  </si>
  <si>
    <t xml:space="preserve">AÑO</t>
  </si>
  <si>
    <t xml:space="preserve">Huitiupán</t>
  </si>
  <si>
    <t xml:space="preserve">Manuel Benavides</t>
  </si>
  <si>
    <t xml:space="preserve">Valle de Santiago</t>
  </si>
  <si>
    <t xml:space="preserve">José Joaquín de Herrera</t>
  </si>
  <si>
    <t xml:space="preserve">Molango de Escamilla</t>
  </si>
  <si>
    <t xml:space="preserve">Huejúcar</t>
  </si>
  <si>
    <t xml:space="preserve">Ixtapan de la Sal</t>
  </si>
  <si>
    <t xml:space="preserve">Ixtlán</t>
  </si>
  <si>
    <t xml:space="preserve">Pesquería</t>
  </si>
  <si>
    <t xml:space="preserve">Huautepec</t>
  </si>
  <si>
    <t xml:space="preserve">Chila</t>
  </si>
  <si>
    <t xml:space="preserve">Tamuín</t>
  </si>
  <si>
    <t xml:space="preserve">Nácori Chico</t>
  </si>
  <si>
    <t xml:space="preserve">Villagrán</t>
  </si>
  <si>
    <t xml:space="preserve">Santa Isabel Xiloxoxtla</t>
  </si>
  <si>
    <t xml:space="preserve">Chinampa de Gorostiza</t>
  </si>
  <si>
    <t xml:space="preserve">Kanasín</t>
  </si>
  <si>
    <t xml:space="preserve">Sombrerete</t>
  </si>
  <si>
    <t xml:space="preserve">Primer trimestre</t>
  </si>
  <si>
    <t xml:space="preserve">Huixtán</t>
  </si>
  <si>
    <t xml:space="preserve">Matachí</t>
  </si>
  <si>
    <t xml:space="preserve">Juan R. Escudero</t>
  </si>
  <si>
    <t xml:space="preserve">Nicolás Flores</t>
  </si>
  <si>
    <t xml:space="preserve">Huejuquilla el Alto</t>
  </si>
  <si>
    <t xml:space="preserve">Ixtapan del Oro</t>
  </si>
  <si>
    <t xml:space="preserve">Jacona</t>
  </si>
  <si>
    <t xml:space="preserve">Rayones</t>
  </si>
  <si>
    <t xml:space="preserve">Huautla de Jiménez</t>
  </si>
  <si>
    <t xml:space="preserve">Chila de la Sal</t>
  </si>
  <si>
    <t xml:space="preserve">Tancanhuitz</t>
  </si>
  <si>
    <t xml:space="preserve">Nacozari de García</t>
  </si>
  <si>
    <t xml:space="preserve">Xicoténcatl</t>
  </si>
  <si>
    <t xml:space="preserve">Tenancingo</t>
  </si>
  <si>
    <t xml:space="preserve">Chocamán</t>
  </si>
  <si>
    <t xml:space="preserve">Kantunil</t>
  </si>
  <si>
    <t xml:space="preserve">Susticacán</t>
  </si>
  <si>
    <t xml:space="preserve">Segundo trimestre</t>
  </si>
  <si>
    <t xml:space="preserve">Huixtla</t>
  </si>
  <si>
    <t xml:space="preserve">Juchitán</t>
  </si>
  <si>
    <t xml:space="preserve">Nopala de Villagrán</t>
  </si>
  <si>
    <t xml:space="preserve">Ixtlahuacán de los Membrillos</t>
  </si>
  <si>
    <t xml:space="preserve">Ixtlahuaca</t>
  </si>
  <si>
    <t xml:space="preserve">Sabinas Hidalgo</t>
  </si>
  <si>
    <t xml:space="preserve">Ixpantepec Nieves</t>
  </si>
  <si>
    <t xml:space="preserve">Chilchotla</t>
  </si>
  <si>
    <t xml:space="preserve">Tanlajás</t>
  </si>
  <si>
    <t xml:space="preserve">Navojoa</t>
  </si>
  <si>
    <t xml:space="preserve">Teolocholco</t>
  </si>
  <si>
    <t xml:space="preserve">Chontla</t>
  </si>
  <si>
    <t xml:space="preserve">Kaua</t>
  </si>
  <si>
    <t xml:space="preserve">Tercer trimestre</t>
  </si>
  <si>
    <t xml:space="preserve">Ixhuatán</t>
  </si>
  <si>
    <t xml:space="preserve">Meoqui</t>
  </si>
  <si>
    <t xml:space="preserve">Xichú</t>
  </si>
  <si>
    <t xml:space="preserve">La Unión de Isidoro Montes de Oca</t>
  </si>
  <si>
    <t xml:space="preserve">Omitlán de Juárez</t>
  </si>
  <si>
    <t xml:space="preserve">Ixtlahuacán del Río</t>
  </si>
  <si>
    <t xml:space="preserve">Jaltenco</t>
  </si>
  <si>
    <t xml:space="preserve">Jiquilpan</t>
  </si>
  <si>
    <t xml:space="preserve">Salinas Victoria</t>
  </si>
  <si>
    <t xml:space="preserve">Ixtlán de Juárez</t>
  </si>
  <si>
    <t xml:space="preserve">Chinantla</t>
  </si>
  <si>
    <t xml:space="preserve">Tanquián de Escobedo</t>
  </si>
  <si>
    <t xml:space="preserve">Nogales</t>
  </si>
  <si>
    <t xml:space="preserve">Tepetitla de Lardizábal</t>
  </si>
  <si>
    <t xml:space="preserve">Chumatlán</t>
  </si>
  <si>
    <t xml:space="preserve">Kinchil</t>
  </si>
  <si>
    <t xml:space="preserve">Tepechitlán</t>
  </si>
  <si>
    <t xml:space="preserve">Cuarto trimestre</t>
  </si>
  <si>
    <t xml:space="preserve">Ixtacomitán</t>
  </si>
  <si>
    <t xml:space="preserve">Yuriria</t>
  </si>
  <si>
    <t xml:space="preserve">Leonardo Bravo</t>
  </si>
  <si>
    <t xml:space="preserve">Pachuca de Soto</t>
  </si>
  <si>
    <t xml:space="preserve">Jalostotitlán</t>
  </si>
  <si>
    <t xml:space="preserve">Jilotepec</t>
  </si>
  <si>
    <t xml:space="preserve">José Sixto Verduzco</t>
  </si>
  <si>
    <t xml:space="preserve">San Nicolás de los Garza</t>
  </si>
  <si>
    <t xml:space="preserve">La Compañía</t>
  </si>
  <si>
    <t xml:space="preserve">Coatepec</t>
  </si>
  <si>
    <t xml:space="preserve">Tierra Nueva</t>
  </si>
  <si>
    <t xml:space="preserve">Onavas</t>
  </si>
  <si>
    <t xml:space="preserve">Tepeyanco</t>
  </si>
  <si>
    <t xml:space="preserve">Citlaltépetl</t>
  </si>
  <si>
    <t xml:space="preserve">Kopomá</t>
  </si>
  <si>
    <t xml:space="preserve">Tepetongo</t>
  </si>
  <si>
    <t xml:space="preserve">Ixtapa</t>
  </si>
  <si>
    <t xml:space="preserve">Moris</t>
  </si>
  <si>
    <t xml:space="preserve">Malinaltepec</t>
  </si>
  <si>
    <t xml:space="preserve">Pacula</t>
  </si>
  <si>
    <t xml:space="preserve">Jamay</t>
  </si>
  <si>
    <t xml:space="preserve">Jilotzingo</t>
  </si>
  <si>
    <t xml:space="preserve">San Pedro Garza García</t>
  </si>
  <si>
    <t xml:space="preserve">La Pe</t>
  </si>
  <si>
    <t xml:space="preserve">Coatzingo</t>
  </si>
  <si>
    <t xml:space="preserve">Vanegas</t>
  </si>
  <si>
    <t xml:space="preserve">Opodepe</t>
  </si>
  <si>
    <t xml:space="preserve">Terrenate</t>
  </si>
  <si>
    <t xml:space="preserve">Coacoatzintla</t>
  </si>
  <si>
    <t xml:space="preserve">Mama</t>
  </si>
  <si>
    <t xml:space="preserve">Teúl de González Ortega</t>
  </si>
  <si>
    <t xml:space="preserve">Ixtapangajoya</t>
  </si>
  <si>
    <t xml:space="preserve">Namiquipa</t>
  </si>
  <si>
    <t xml:space="preserve">Marquelia</t>
  </si>
  <si>
    <t xml:space="preserve">Pisaflores</t>
  </si>
  <si>
    <t xml:space="preserve">Jiquipilco</t>
  </si>
  <si>
    <t xml:space="preserve">Jungapeo</t>
  </si>
  <si>
    <t xml:space="preserve">La Reforma</t>
  </si>
  <si>
    <t xml:space="preserve">Cohetzala</t>
  </si>
  <si>
    <t xml:space="preserve">Venado</t>
  </si>
  <si>
    <t xml:space="preserve">Oquitoa</t>
  </si>
  <si>
    <t xml:space="preserve">Tetla de la Solidaridad</t>
  </si>
  <si>
    <t xml:space="preserve">Coahuitlán</t>
  </si>
  <si>
    <t xml:space="preserve">Maní</t>
  </si>
  <si>
    <t xml:space="preserve">Tlaltenango de Sánchez Román</t>
  </si>
  <si>
    <t xml:space="preserve">Jiquipilas</t>
  </si>
  <si>
    <t xml:space="preserve">Nonoava</t>
  </si>
  <si>
    <t xml:space="preserve">Mártir de Cuilapan</t>
  </si>
  <si>
    <t xml:space="preserve">Progreso de Obregón</t>
  </si>
  <si>
    <t xml:space="preserve">Jilotlán de los Dolores</t>
  </si>
  <si>
    <t xml:space="preserve">Jocotitlán</t>
  </si>
  <si>
    <t xml:space="preserve">La Huacana</t>
  </si>
  <si>
    <t xml:space="preserve">Santiago</t>
  </si>
  <si>
    <t xml:space="preserve">La Trinidad Vista Hermosa</t>
  </si>
  <si>
    <t xml:space="preserve">Cohuecan</t>
  </si>
  <si>
    <t xml:space="preserve">Villa de Arista</t>
  </si>
  <si>
    <t xml:space="preserve">Pitiquito</t>
  </si>
  <si>
    <t xml:space="preserve">Tetlatlahuca</t>
  </si>
  <si>
    <t xml:space="preserve">Maxcanú</t>
  </si>
  <si>
    <t xml:space="preserve">Trancoso</t>
  </si>
  <si>
    <t xml:space="preserve">Jitotol</t>
  </si>
  <si>
    <t xml:space="preserve">Nuevo Casas Grandes</t>
  </si>
  <si>
    <t xml:space="preserve">Metlatónoc</t>
  </si>
  <si>
    <t xml:space="preserve">San Agustín Metzquititlán</t>
  </si>
  <si>
    <t xml:space="preserve">Jocotepec</t>
  </si>
  <si>
    <t xml:space="preserve">Joquicingo</t>
  </si>
  <si>
    <t xml:space="preserve">La Piedad</t>
  </si>
  <si>
    <t xml:space="preserve">Vallecillo</t>
  </si>
  <si>
    <t xml:space="preserve">Loma Bonita</t>
  </si>
  <si>
    <t xml:space="preserve">Coronango</t>
  </si>
  <si>
    <t xml:space="preserve">Villa de Arriaga</t>
  </si>
  <si>
    <t xml:space="preserve">Puerto Peñasco</t>
  </si>
  <si>
    <t xml:space="preserve">Coatzacoalcos</t>
  </si>
  <si>
    <t xml:space="preserve">Mayapán</t>
  </si>
  <si>
    <t xml:space="preserve">Trinidad García de la Cadena</t>
  </si>
  <si>
    <t xml:space="preserve">Mochitlán</t>
  </si>
  <si>
    <t xml:space="preserve">San Agustín Tlaxiaca</t>
  </si>
  <si>
    <t xml:space="preserve">Juanacatlán</t>
  </si>
  <si>
    <t xml:space="preserve">Juchitepec</t>
  </si>
  <si>
    <t xml:space="preserve">Villaldama</t>
  </si>
  <si>
    <t xml:space="preserve">Magdalena Apasco</t>
  </si>
  <si>
    <t xml:space="preserve">Villa de Guadalupe</t>
  </si>
  <si>
    <t xml:space="preserve">Quiriego</t>
  </si>
  <si>
    <t xml:space="preserve">Tlaxco</t>
  </si>
  <si>
    <t xml:space="preserve">Coatzintla</t>
  </si>
  <si>
    <t xml:space="preserve">Mérida</t>
  </si>
  <si>
    <t xml:space="preserve">Valparaíso</t>
  </si>
  <si>
    <t xml:space="preserve">La Concordia</t>
  </si>
  <si>
    <t xml:space="preserve">Ojinaga</t>
  </si>
  <si>
    <t xml:space="preserve">Olinalá</t>
  </si>
  <si>
    <t xml:space="preserve">San Bartolo Tutotepec</t>
  </si>
  <si>
    <t xml:space="preserve">Juchitlán</t>
  </si>
  <si>
    <t xml:space="preserve">Magdalena Jaltepec</t>
  </si>
  <si>
    <t xml:space="preserve">Coyomeapan</t>
  </si>
  <si>
    <t xml:space="preserve">Villa de la Paz</t>
  </si>
  <si>
    <t xml:space="preserve">Tocatlán</t>
  </si>
  <si>
    <t xml:space="preserve">Coetzala</t>
  </si>
  <si>
    <t xml:space="preserve">Mocochá</t>
  </si>
  <si>
    <t xml:space="preserve">Vetagrande</t>
  </si>
  <si>
    <t xml:space="preserve">La Grandeza</t>
  </si>
  <si>
    <t xml:space="preserve">Praxedis G. Guerrero</t>
  </si>
  <si>
    <t xml:space="preserve">Ometepec</t>
  </si>
  <si>
    <t xml:space="preserve">San Felipe Orizatlán</t>
  </si>
  <si>
    <t xml:space="preserve">La Barca</t>
  </si>
  <si>
    <t xml:space="preserve">Lerma</t>
  </si>
  <si>
    <t xml:space="preserve">Los Reyes</t>
  </si>
  <si>
    <t xml:space="preserve">Magdalena Mixtepec</t>
  </si>
  <si>
    <t xml:space="preserve">Villa de Ramos</t>
  </si>
  <si>
    <t xml:space="preserve">Totolac</t>
  </si>
  <si>
    <t xml:space="preserve">Colipa</t>
  </si>
  <si>
    <t xml:space="preserve">Motul</t>
  </si>
  <si>
    <t xml:space="preserve">Villa de Cos</t>
  </si>
  <si>
    <t xml:space="preserve">La Independencia</t>
  </si>
  <si>
    <t xml:space="preserve">Riva Palacio</t>
  </si>
  <si>
    <t xml:space="preserve">Pedro Ascencio Alquisiras</t>
  </si>
  <si>
    <t xml:space="preserve">San Salvador</t>
  </si>
  <si>
    <t xml:space="preserve">La Huerta</t>
  </si>
  <si>
    <t xml:space="preserve">Luvianos</t>
  </si>
  <si>
    <t xml:space="preserve">Madero</t>
  </si>
  <si>
    <t xml:space="preserve">Magdalena Ocotlán</t>
  </si>
  <si>
    <t xml:space="preserve">Cuapiaxtla de Madero</t>
  </si>
  <si>
    <t xml:space="preserve">Villa de Reyes</t>
  </si>
  <si>
    <t xml:space="preserve">Sahuaripa</t>
  </si>
  <si>
    <t xml:space="preserve">Tzompantepec</t>
  </si>
  <si>
    <t xml:space="preserve">Comapa</t>
  </si>
  <si>
    <t xml:space="preserve">Muna</t>
  </si>
  <si>
    <t xml:space="preserve">Villa García</t>
  </si>
  <si>
    <t xml:space="preserve">La Libertad</t>
  </si>
  <si>
    <t xml:space="preserve">Rosales</t>
  </si>
  <si>
    <t xml:space="preserve">Petatlán</t>
  </si>
  <si>
    <t xml:space="preserve">Santiago de Anaya</t>
  </si>
  <si>
    <t xml:space="preserve">La Manzanilla de la Paz</t>
  </si>
  <si>
    <t xml:space="preserve">Malinalco</t>
  </si>
  <si>
    <t xml:space="preserve">Maravatío</t>
  </si>
  <si>
    <t xml:space="preserve">Magdalena Peñasco</t>
  </si>
  <si>
    <t xml:space="preserve">Cuautempan</t>
  </si>
  <si>
    <t xml:space="preserve">Villa Hidalgo</t>
  </si>
  <si>
    <t xml:space="preserve">San Felipe de Jesús</t>
  </si>
  <si>
    <t xml:space="preserve">Xaloztoc</t>
  </si>
  <si>
    <t xml:space="preserve">Córdoba</t>
  </si>
  <si>
    <t xml:space="preserve">Muxupip</t>
  </si>
  <si>
    <t xml:space="preserve">Villa González Ortega</t>
  </si>
  <si>
    <t xml:space="preserve">La Trinitaria</t>
  </si>
  <si>
    <t xml:space="preserve">Pilcaya</t>
  </si>
  <si>
    <t xml:space="preserve">Santiago Tulantepec de Lugo Guerrero</t>
  </si>
  <si>
    <t xml:space="preserve">Lagos de Moreno</t>
  </si>
  <si>
    <t xml:space="preserve">Marcos Castellanos</t>
  </si>
  <si>
    <t xml:space="preserve">Magdalena Teitipac</t>
  </si>
  <si>
    <t xml:space="preserve">Cuautinchán</t>
  </si>
  <si>
    <t xml:space="preserve">Villa Juárez</t>
  </si>
  <si>
    <t xml:space="preserve">San Ignacio Río Muerto</t>
  </si>
  <si>
    <t xml:space="preserve">Xaltocan</t>
  </si>
  <si>
    <t xml:space="preserve">Cosamaloapan de Carpio</t>
  </si>
  <si>
    <t xml:space="preserve">Opichén</t>
  </si>
  <si>
    <t xml:space="preserve">Larráinzar</t>
  </si>
  <si>
    <t xml:space="preserve">San Francisco de Borja</t>
  </si>
  <si>
    <t xml:space="preserve">Pungarabato</t>
  </si>
  <si>
    <t xml:space="preserve">Singuilucan</t>
  </si>
  <si>
    <t xml:space="preserve">Morelia</t>
  </si>
  <si>
    <t xml:space="preserve">Magdalena Tequisistlán</t>
  </si>
  <si>
    <t xml:space="preserve">Cuautlancingo</t>
  </si>
  <si>
    <t xml:space="preserve">Xilitla</t>
  </si>
  <si>
    <t xml:space="preserve">San Javier</t>
  </si>
  <si>
    <t xml:space="preserve">Xicohtzinco</t>
  </si>
  <si>
    <t xml:space="preserve">Cosautlán de Carvajal</t>
  </si>
  <si>
    <t xml:space="preserve">Oxkutzcab</t>
  </si>
  <si>
    <t xml:space="preserve">Villanueva</t>
  </si>
  <si>
    <t xml:space="preserve">Las Margaritas</t>
  </si>
  <si>
    <t xml:space="preserve">San Francisco de Conchos</t>
  </si>
  <si>
    <t xml:space="preserve">Quechultenango</t>
  </si>
  <si>
    <t xml:space="preserve">Tasquillo</t>
  </si>
  <si>
    <t xml:space="preserve">Mascota</t>
  </si>
  <si>
    <t xml:space="preserve">Mexicaltzingo</t>
  </si>
  <si>
    <t xml:space="preserve">Magdalena Tlacotepec</t>
  </si>
  <si>
    <t xml:space="preserve">Cuayuca de Andrade</t>
  </si>
  <si>
    <t xml:space="preserve">San Luis Río Colorado</t>
  </si>
  <si>
    <t xml:space="preserve">Yauhquemehcan</t>
  </si>
  <si>
    <t xml:space="preserve">Coscomatepec</t>
  </si>
  <si>
    <t xml:space="preserve">Panabá</t>
  </si>
  <si>
    <t xml:space="preserve">Las Rosas</t>
  </si>
  <si>
    <t xml:space="preserve">San Francisco del Oro</t>
  </si>
  <si>
    <t xml:space="preserve">San Luis Acatlán</t>
  </si>
  <si>
    <t xml:space="preserve">Tecozautla</t>
  </si>
  <si>
    <t xml:space="preserve">Mazamitla</t>
  </si>
  <si>
    <t xml:space="preserve">Múgica</t>
  </si>
  <si>
    <t xml:space="preserve">Magdalena Yodocono de Porfirio Díaz</t>
  </si>
  <si>
    <t xml:space="preserve">Cuetzalan del Progreso</t>
  </si>
  <si>
    <t xml:space="preserve">San Miguel de Horcasitas</t>
  </si>
  <si>
    <t xml:space="preserve">Zacatelco</t>
  </si>
  <si>
    <t xml:space="preserve">Cosoleacaque</t>
  </si>
  <si>
    <t xml:space="preserve">Peto</t>
  </si>
  <si>
    <t xml:space="preserve">Mapastepec</t>
  </si>
  <si>
    <t xml:space="preserve">Santa Bárbara</t>
  </si>
  <si>
    <t xml:space="preserve">San Marcos</t>
  </si>
  <si>
    <t xml:space="preserve">Tenango de Doria</t>
  </si>
  <si>
    <t xml:space="preserve">Mexticacán</t>
  </si>
  <si>
    <t xml:space="preserve">Naucalpan de Juárez</t>
  </si>
  <si>
    <t xml:space="preserve">Nahuatzen</t>
  </si>
  <si>
    <t xml:space="preserve">Magdalena Zahuatlán</t>
  </si>
  <si>
    <t xml:space="preserve">Cuyoaco</t>
  </si>
  <si>
    <t xml:space="preserve">San Pedro de la Cueva</t>
  </si>
  <si>
    <t xml:space="preserve">Ziltlaltépec de Trinidad Sánchez Santos</t>
  </si>
  <si>
    <t xml:space="preserve">Cotaxtla</t>
  </si>
  <si>
    <t xml:space="preserve">Maravilla Tenejapa</t>
  </si>
  <si>
    <t xml:space="preserve">Santa Isabel</t>
  </si>
  <si>
    <t xml:space="preserve">San Miguel Totolapan</t>
  </si>
  <si>
    <t xml:space="preserve">Tepeapulco</t>
  </si>
  <si>
    <t xml:space="preserve">Mezquitic</t>
  </si>
  <si>
    <t xml:space="preserve">Nextlalpan</t>
  </si>
  <si>
    <t xml:space="preserve">Nocupétaro</t>
  </si>
  <si>
    <t xml:space="preserve">Mariscala de Juárez</t>
  </si>
  <si>
    <t xml:space="preserve">Domingo Arenas</t>
  </si>
  <si>
    <t xml:space="preserve">Santa Ana</t>
  </si>
  <si>
    <t xml:space="preserve">Coxquihui</t>
  </si>
  <si>
    <t xml:space="preserve">Marqués de Comillas</t>
  </si>
  <si>
    <t xml:space="preserve">Satevó</t>
  </si>
  <si>
    <t xml:space="preserve">Taxco de Alarcón</t>
  </si>
  <si>
    <t xml:space="preserve">Tepehuacán de Guerrero</t>
  </si>
  <si>
    <t xml:space="preserve">Mixtlán</t>
  </si>
  <si>
    <t xml:space="preserve">Nezahualcóyotl</t>
  </si>
  <si>
    <t xml:space="preserve">Nuevo Parangaricutiro</t>
  </si>
  <si>
    <t xml:space="preserve">Mártires de Tacubaya</t>
  </si>
  <si>
    <t xml:space="preserve">Santa Cruz</t>
  </si>
  <si>
    <t xml:space="preserve">Coyutla</t>
  </si>
  <si>
    <t xml:space="preserve">Río Lagartos</t>
  </si>
  <si>
    <t xml:space="preserve">Mazapa de Madero</t>
  </si>
  <si>
    <t xml:space="preserve">Saucillo</t>
  </si>
  <si>
    <t xml:space="preserve">Tecoanapa</t>
  </si>
  <si>
    <t xml:space="preserve">Tepeji del Río de Ocampo</t>
  </si>
  <si>
    <t xml:space="preserve">Ocotlán</t>
  </si>
  <si>
    <t xml:space="preserve">Nicolás Romero</t>
  </si>
  <si>
    <t xml:space="preserve">Nuevo Urecho</t>
  </si>
  <si>
    <t xml:space="preserve">Matías Romero Avendaño</t>
  </si>
  <si>
    <t xml:space="preserve">Epatlán</t>
  </si>
  <si>
    <t xml:space="preserve">Sáric</t>
  </si>
  <si>
    <t xml:space="preserve">Cuichapa</t>
  </si>
  <si>
    <t xml:space="preserve">Sacalum</t>
  </si>
  <si>
    <t xml:space="preserve">Temósachic</t>
  </si>
  <si>
    <t xml:space="preserve">Técpan de Galeana</t>
  </si>
  <si>
    <t xml:space="preserve">Tepetitlán</t>
  </si>
  <si>
    <t xml:space="preserve">Ojuelos de Jalisco</t>
  </si>
  <si>
    <t xml:space="preserve">Nopaltepec</t>
  </si>
  <si>
    <t xml:space="preserve">Numarán</t>
  </si>
  <si>
    <t xml:space="preserve">Mazatlán Villa de Flores</t>
  </si>
  <si>
    <t xml:space="preserve">Esperanza</t>
  </si>
  <si>
    <t xml:space="preserve">Soyopa</t>
  </si>
  <si>
    <t xml:space="preserve">Cuitláhuac</t>
  </si>
  <si>
    <t xml:space="preserve">Samahil</t>
  </si>
  <si>
    <t xml:space="preserve">Metapa</t>
  </si>
  <si>
    <t xml:space="preserve">Urique</t>
  </si>
  <si>
    <t xml:space="preserve">Teloloapan</t>
  </si>
  <si>
    <t xml:space="preserve">Tetepango</t>
  </si>
  <si>
    <t xml:space="preserve">Pihuamo</t>
  </si>
  <si>
    <t xml:space="preserve">Ocoyoacac</t>
  </si>
  <si>
    <t xml:space="preserve">Mesones Hidalgo</t>
  </si>
  <si>
    <t xml:space="preserve">Francisco Z. Mena</t>
  </si>
  <si>
    <t xml:space="preserve">Suaqui Grande</t>
  </si>
  <si>
    <t xml:space="preserve">El Higo</t>
  </si>
  <si>
    <t xml:space="preserve">Mezcalapa</t>
  </si>
  <si>
    <t xml:space="preserve">Uruachi</t>
  </si>
  <si>
    <t xml:space="preserve">Tepecoacuilco de Trujano</t>
  </si>
  <si>
    <t xml:space="preserve">Tezontepec de Aldama</t>
  </si>
  <si>
    <t xml:space="preserve">Poncitlán</t>
  </si>
  <si>
    <t xml:space="preserve">Ocuilan</t>
  </si>
  <si>
    <t xml:space="preserve">Pajacuarán</t>
  </si>
  <si>
    <t xml:space="preserve">Miahuatlán de Porfirio Díaz</t>
  </si>
  <si>
    <t xml:space="preserve">General Felipe Ángeles</t>
  </si>
  <si>
    <t xml:space="preserve">Tepache</t>
  </si>
  <si>
    <t xml:space="preserve">Sanahcat</t>
  </si>
  <si>
    <t xml:space="preserve">Mitontic</t>
  </si>
  <si>
    <t xml:space="preserve">Valle de Zaragoza</t>
  </si>
  <si>
    <t xml:space="preserve">Tetipac</t>
  </si>
  <si>
    <t xml:space="preserve">Tianguistengo</t>
  </si>
  <si>
    <t xml:space="preserve">Puerto Vallarta</t>
  </si>
  <si>
    <t xml:space="preserve">Otumba</t>
  </si>
  <si>
    <t xml:space="preserve">Panindícuaro</t>
  </si>
  <si>
    <t xml:space="preserve">Mixistlán de la Reforma</t>
  </si>
  <si>
    <t xml:space="preserve">Trincheras</t>
  </si>
  <si>
    <t xml:space="preserve">Espinal</t>
  </si>
  <si>
    <t xml:space="preserve">Santa Elena</t>
  </si>
  <si>
    <t xml:space="preserve">Montecristo de Guerrero</t>
  </si>
  <si>
    <t xml:space="preserve">Tixtla de Guerrero</t>
  </si>
  <si>
    <t xml:space="preserve">Tizayuca</t>
  </si>
  <si>
    <t xml:space="preserve">Quitupan</t>
  </si>
  <si>
    <t xml:space="preserve">Otzoloapan</t>
  </si>
  <si>
    <t xml:space="preserve">Paracho</t>
  </si>
  <si>
    <t xml:space="preserve">Monjas</t>
  </si>
  <si>
    <t xml:space="preserve">Tubutama</t>
  </si>
  <si>
    <t xml:space="preserve">Filomeno Mata</t>
  </si>
  <si>
    <t xml:space="preserve">Seyé</t>
  </si>
  <si>
    <t xml:space="preserve">Motozintla</t>
  </si>
  <si>
    <t xml:space="preserve">Tlacoachistlahuaca</t>
  </si>
  <si>
    <t xml:space="preserve">Tlahuelilpan</t>
  </si>
  <si>
    <t xml:space="preserve">San Cristóbal de la Barranca</t>
  </si>
  <si>
    <t xml:space="preserve">Otzolotepec</t>
  </si>
  <si>
    <t xml:space="preserve">Parácuaro</t>
  </si>
  <si>
    <t xml:space="preserve">Natividad</t>
  </si>
  <si>
    <t xml:space="preserve">Hermenegildo Galeana</t>
  </si>
  <si>
    <t xml:space="preserve">Ures</t>
  </si>
  <si>
    <t xml:space="preserve">Fortín</t>
  </si>
  <si>
    <t xml:space="preserve">Sinanché</t>
  </si>
  <si>
    <t xml:space="preserve">Nicolás Ruíz</t>
  </si>
  <si>
    <t xml:space="preserve">Tlacoapa</t>
  </si>
  <si>
    <t xml:space="preserve">Tlahuiltepa</t>
  </si>
  <si>
    <t xml:space="preserve">San Diego de Alejandría</t>
  </si>
  <si>
    <t xml:space="preserve">Ozumba</t>
  </si>
  <si>
    <t xml:space="preserve">Pátzcuaro</t>
  </si>
  <si>
    <t xml:space="preserve">Nazareno Etla</t>
  </si>
  <si>
    <t xml:space="preserve">Honey</t>
  </si>
  <si>
    <t xml:space="preserve">Gutiérrez Zamora</t>
  </si>
  <si>
    <t xml:space="preserve">Sotuta</t>
  </si>
  <si>
    <t xml:space="preserve">Ocosingo</t>
  </si>
  <si>
    <t xml:space="preserve">Tlalchapa</t>
  </si>
  <si>
    <t xml:space="preserve">Tlanalapa</t>
  </si>
  <si>
    <t xml:space="preserve">San Gabriel</t>
  </si>
  <si>
    <t xml:space="preserve">Papalotla</t>
  </si>
  <si>
    <t xml:space="preserve">Penjamillo</t>
  </si>
  <si>
    <t xml:space="preserve">Nejapa de Madero</t>
  </si>
  <si>
    <t xml:space="preserve">Huaquechula</t>
  </si>
  <si>
    <t xml:space="preserve">Villa Pesqueira</t>
  </si>
  <si>
    <t xml:space="preserve">Hidalgotitlán</t>
  </si>
  <si>
    <t xml:space="preserve">Sucilá</t>
  </si>
  <si>
    <t xml:space="preserve">Ocotepec</t>
  </si>
  <si>
    <t xml:space="preserve">Tlalixtaquilla de Maldonado</t>
  </si>
  <si>
    <t xml:space="preserve">Tlanchinol</t>
  </si>
  <si>
    <t xml:space="preserve">San Ignacio Cerro Gordo</t>
  </si>
  <si>
    <t xml:space="preserve">Polotitlán</t>
  </si>
  <si>
    <t xml:space="preserve">Peribán</t>
  </si>
  <si>
    <t xml:space="preserve">Nuevo Zoquiápam</t>
  </si>
  <si>
    <t xml:space="preserve">Huatlatlauca</t>
  </si>
  <si>
    <t xml:space="preserve">Yécora</t>
  </si>
  <si>
    <t xml:space="preserve">Huatusco</t>
  </si>
  <si>
    <t xml:space="preserve">Sudzal</t>
  </si>
  <si>
    <t xml:space="preserve">Ocozocoautla de Espinosa</t>
  </si>
  <si>
    <t xml:space="preserve">Tlapa de Comonfort</t>
  </si>
  <si>
    <t xml:space="preserve">Tlaxcoapan</t>
  </si>
  <si>
    <t xml:space="preserve">San Juan de los Lagos</t>
  </si>
  <si>
    <t xml:space="preserve">Purépero</t>
  </si>
  <si>
    <t xml:space="preserve">Oaxaca de Juárez</t>
  </si>
  <si>
    <t xml:space="preserve">Huauchinango</t>
  </si>
  <si>
    <t xml:space="preserve">Huayacocotla</t>
  </si>
  <si>
    <t xml:space="preserve">Suma</t>
  </si>
  <si>
    <t xml:space="preserve">Ostuacán</t>
  </si>
  <si>
    <t xml:space="preserve">Tlapehuala</t>
  </si>
  <si>
    <t xml:space="preserve">Tolcayuca</t>
  </si>
  <si>
    <t xml:space="preserve">San Juanito de Escobedo</t>
  </si>
  <si>
    <t xml:space="preserve">San Antonio la Isla</t>
  </si>
  <si>
    <t xml:space="preserve">Puruándiro</t>
  </si>
  <si>
    <t xml:space="preserve">Ocotlán de Morelos</t>
  </si>
  <si>
    <t xml:space="preserve">Hueyapan de Ocampo</t>
  </si>
  <si>
    <t xml:space="preserve">Tahdziú</t>
  </si>
  <si>
    <t xml:space="preserve">Osumacinta</t>
  </si>
  <si>
    <t xml:space="preserve">Xalpatláhuac</t>
  </si>
  <si>
    <t xml:space="preserve">Tula de Allende</t>
  </si>
  <si>
    <t xml:space="preserve">San Julián</t>
  </si>
  <si>
    <t xml:space="preserve">San Felipe del Progreso</t>
  </si>
  <si>
    <t xml:space="preserve">Queréndaro</t>
  </si>
  <si>
    <t xml:space="preserve">Pinotepa de Don Luis</t>
  </si>
  <si>
    <t xml:space="preserve">Huehuetlán el Chico</t>
  </si>
  <si>
    <t xml:space="preserve">Huiloapan de Cuauhtémoc</t>
  </si>
  <si>
    <t xml:space="preserve">Tahmek</t>
  </si>
  <si>
    <t xml:space="preserve">Oxchuc</t>
  </si>
  <si>
    <t xml:space="preserve">Xochihuehuetlán</t>
  </si>
  <si>
    <t xml:space="preserve">Tulancingo de Bravo</t>
  </si>
  <si>
    <t xml:space="preserve">San José del Rincón</t>
  </si>
  <si>
    <t xml:space="preserve">Quiroga</t>
  </si>
  <si>
    <t xml:space="preserve">Pluma Hidalgo</t>
  </si>
  <si>
    <t xml:space="preserve">Huehuetlán el Grande</t>
  </si>
  <si>
    <t xml:space="preserve">Ignacio de la Llave</t>
  </si>
  <si>
    <t xml:space="preserve">Teabo</t>
  </si>
  <si>
    <t xml:space="preserve">Palenque</t>
  </si>
  <si>
    <t xml:space="preserve">Xochistlahuaca</t>
  </si>
  <si>
    <t xml:space="preserve">Villa de Tezontepec</t>
  </si>
  <si>
    <t xml:space="preserve">San Martín de Bolaños</t>
  </si>
  <si>
    <t xml:space="preserve">San Martín de las Pirámides</t>
  </si>
  <si>
    <t xml:space="preserve">Sahuayo</t>
  </si>
  <si>
    <t xml:space="preserve">Putla Villa de Guerrero</t>
  </si>
  <si>
    <t xml:space="preserve">Huejotzingo</t>
  </si>
  <si>
    <t xml:space="preserve">Ilamatlán</t>
  </si>
  <si>
    <t xml:space="preserve">Tecoh</t>
  </si>
  <si>
    <t xml:space="preserve">Pantelhó</t>
  </si>
  <si>
    <t xml:space="preserve">Zapotitlán Tablas</t>
  </si>
  <si>
    <t xml:space="preserve">Xochiatipan</t>
  </si>
  <si>
    <t xml:space="preserve">San Martín Hidalgo</t>
  </si>
  <si>
    <t xml:space="preserve">San Mateo Atenco</t>
  </si>
  <si>
    <t xml:space="preserve">Salvador Escalante</t>
  </si>
  <si>
    <t xml:space="preserve">Reforma de Pineda</t>
  </si>
  <si>
    <t xml:space="preserve">Hueyapan</t>
  </si>
  <si>
    <t xml:space="preserve">Isla</t>
  </si>
  <si>
    <t xml:space="preserve">Tekal de Venegas</t>
  </si>
  <si>
    <t xml:space="preserve">Pantepec</t>
  </si>
  <si>
    <t xml:space="preserve">Zihuatanejo de Azueta</t>
  </si>
  <si>
    <t xml:space="preserve">Xochicoatlán</t>
  </si>
  <si>
    <t xml:space="preserve">San Miguel el Alto</t>
  </si>
  <si>
    <t xml:space="preserve">San Simón de Guerrero</t>
  </si>
  <si>
    <t xml:space="preserve">San Lucas</t>
  </si>
  <si>
    <t xml:space="preserve">Reyes Etla</t>
  </si>
  <si>
    <t xml:space="preserve">Hueytamalco</t>
  </si>
  <si>
    <t xml:space="preserve">Ixcatepec</t>
  </si>
  <si>
    <t xml:space="preserve">Tekantó</t>
  </si>
  <si>
    <t xml:space="preserve">Pichucalco</t>
  </si>
  <si>
    <t xml:space="preserve">Zirándaro</t>
  </si>
  <si>
    <t xml:space="preserve">Yahualica</t>
  </si>
  <si>
    <t xml:space="preserve">San Pedro Tlaquepaque</t>
  </si>
  <si>
    <t xml:space="preserve">Santo Tomás</t>
  </si>
  <si>
    <t xml:space="preserve">Santa Ana Maya</t>
  </si>
  <si>
    <t xml:space="preserve">Rojas de Cuauhtémoc</t>
  </si>
  <si>
    <t xml:space="preserve">Hueytlalpan</t>
  </si>
  <si>
    <t xml:space="preserve">Ixhuacán de los Reyes</t>
  </si>
  <si>
    <t xml:space="preserve">Tekax</t>
  </si>
  <si>
    <t xml:space="preserve">Pijijiapan</t>
  </si>
  <si>
    <t xml:space="preserve">Zitlala</t>
  </si>
  <si>
    <t xml:space="preserve">Zacualtipán de Ángeles</t>
  </si>
  <si>
    <t xml:space="preserve">San Sebastián del Oeste</t>
  </si>
  <si>
    <t xml:space="preserve">Soyaniquilpan de Juárez</t>
  </si>
  <si>
    <t xml:space="preserve">Senguio</t>
  </si>
  <si>
    <t xml:space="preserve">Salina Cruz</t>
  </si>
  <si>
    <t xml:space="preserve">Huitzilan de Serdán</t>
  </si>
  <si>
    <t xml:space="preserve">Ixhuatlán de Madero</t>
  </si>
  <si>
    <t xml:space="preserve">Tekit</t>
  </si>
  <si>
    <t xml:space="preserve">Pueblo Nuevo Solistahuacán</t>
  </si>
  <si>
    <t xml:space="preserve">Zapotlán de Juárez</t>
  </si>
  <si>
    <t xml:space="preserve">Santa María de los Ángeles</t>
  </si>
  <si>
    <t xml:space="preserve">Sultepec</t>
  </si>
  <si>
    <t xml:space="preserve">Susupuato</t>
  </si>
  <si>
    <t xml:space="preserve">San Agustín Amatengo</t>
  </si>
  <si>
    <t xml:space="preserve">Huitziltepec</t>
  </si>
  <si>
    <t xml:space="preserve">Ixhuatlán del Café</t>
  </si>
  <si>
    <t xml:space="preserve">Tekom</t>
  </si>
  <si>
    <t xml:space="preserve">Zempoala</t>
  </si>
  <si>
    <t xml:space="preserve">Tecámac</t>
  </si>
  <si>
    <t xml:space="preserve">Tacámbaro</t>
  </si>
  <si>
    <t xml:space="preserve">San Agustín Atenango</t>
  </si>
  <si>
    <t xml:space="preserve">Ixcamilpa de Guerrero</t>
  </si>
  <si>
    <t xml:space="preserve">Ixhuatlán del Sureste</t>
  </si>
  <si>
    <t xml:space="preserve">Telchac Pueblo</t>
  </si>
  <si>
    <t xml:space="preserve">Reforma</t>
  </si>
  <si>
    <t xml:space="preserve">Zimapán</t>
  </si>
  <si>
    <t xml:space="preserve">Sayula</t>
  </si>
  <si>
    <t xml:space="preserve">Tejupilco</t>
  </si>
  <si>
    <t xml:space="preserve">Tancítaro</t>
  </si>
  <si>
    <t xml:space="preserve">San Agustín Chayuco</t>
  </si>
  <si>
    <t xml:space="preserve">Ixcaquixtla</t>
  </si>
  <si>
    <t xml:space="preserve">Ixhuatlancillo</t>
  </si>
  <si>
    <t xml:space="preserve">Telchac Puerto</t>
  </si>
  <si>
    <t xml:space="preserve">Sabanilla</t>
  </si>
  <si>
    <t xml:space="preserve">Tala</t>
  </si>
  <si>
    <t xml:space="preserve">Temamatla</t>
  </si>
  <si>
    <t xml:space="preserve">Tangamandapio</t>
  </si>
  <si>
    <t xml:space="preserve">San Agustín de las Juntas</t>
  </si>
  <si>
    <t xml:space="preserve">Ixtacamaxtitlán</t>
  </si>
  <si>
    <t xml:space="preserve">Ixmatlahuacan</t>
  </si>
  <si>
    <t xml:space="preserve">Temax</t>
  </si>
  <si>
    <t xml:space="preserve">Salto de Agua</t>
  </si>
  <si>
    <t xml:space="preserve">Talpa de Allende</t>
  </si>
  <si>
    <t xml:space="preserve">Temascalapa</t>
  </si>
  <si>
    <t xml:space="preserve">Tangancícuaro</t>
  </si>
  <si>
    <t xml:space="preserve">San Agustín Etla</t>
  </si>
  <si>
    <t xml:space="preserve">Ixtepec</t>
  </si>
  <si>
    <t xml:space="preserve">Ixtaczoquitlán</t>
  </si>
  <si>
    <t xml:space="preserve">Temozón</t>
  </si>
  <si>
    <t xml:space="preserve">San Andrés Duraznal</t>
  </si>
  <si>
    <t xml:space="preserve">Tamazula de Gordiano</t>
  </si>
  <si>
    <t xml:space="preserve">Temascalcingo</t>
  </si>
  <si>
    <t xml:space="preserve">Tanhuato</t>
  </si>
  <si>
    <t xml:space="preserve">San Agustín Loxicha</t>
  </si>
  <si>
    <t xml:space="preserve">Izúcar de Matamoros</t>
  </si>
  <si>
    <t xml:space="preserve">Jalacingo</t>
  </si>
  <si>
    <t xml:space="preserve">Tepakán</t>
  </si>
  <si>
    <t xml:space="preserve">San Cristóbal de las Casas</t>
  </si>
  <si>
    <t xml:space="preserve">Tapalpa</t>
  </si>
  <si>
    <t xml:space="preserve">Temascaltepec</t>
  </si>
  <si>
    <t xml:space="preserve">Taretan</t>
  </si>
  <si>
    <t xml:space="preserve">San Agustín Tlacotepec</t>
  </si>
  <si>
    <t xml:space="preserve">Jalpan</t>
  </si>
  <si>
    <t xml:space="preserve">Jalcomulco</t>
  </si>
  <si>
    <t xml:space="preserve">Tetiz</t>
  </si>
  <si>
    <t xml:space="preserve">Tecalitlán</t>
  </si>
  <si>
    <t xml:space="preserve">Temoaya</t>
  </si>
  <si>
    <t xml:space="preserve">Tarímbaro</t>
  </si>
  <si>
    <t xml:space="preserve">San Agustín Yatareni</t>
  </si>
  <si>
    <t xml:space="preserve">Jolalpan</t>
  </si>
  <si>
    <t xml:space="preserve">Jáltipan</t>
  </si>
  <si>
    <t xml:space="preserve">Teya</t>
  </si>
  <si>
    <t xml:space="preserve">San Juan Cancuc</t>
  </si>
  <si>
    <t xml:space="preserve">Techaluta de Montenegro</t>
  </si>
  <si>
    <t xml:space="preserve">Tepalcatepec</t>
  </si>
  <si>
    <t xml:space="preserve">San Andrés Cabecera Nueva</t>
  </si>
  <si>
    <t xml:space="preserve">Jonotla</t>
  </si>
  <si>
    <t xml:space="preserve">Jamapa</t>
  </si>
  <si>
    <t xml:space="preserve">Ticul</t>
  </si>
  <si>
    <t xml:space="preserve">Tecolotlán</t>
  </si>
  <si>
    <t xml:space="preserve">Tenango del Aire</t>
  </si>
  <si>
    <t xml:space="preserve">Tingambato</t>
  </si>
  <si>
    <t xml:space="preserve">San Andrés Dinicuiti</t>
  </si>
  <si>
    <t xml:space="preserve">Jopala</t>
  </si>
  <si>
    <t xml:space="preserve">Jesús Carranza</t>
  </si>
  <si>
    <t xml:space="preserve">Timucuy</t>
  </si>
  <si>
    <t xml:space="preserve">Santiago el Pinar</t>
  </si>
  <si>
    <t xml:space="preserve">Tenamaxtlán</t>
  </si>
  <si>
    <t xml:space="preserve">Tenango del Valle</t>
  </si>
  <si>
    <t xml:space="preserve">Tingüindín</t>
  </si>
  <si>
    <t xml:space="preserve">San Andrés Huaxpaltepec</t>
  </si>
  <si>
    <t xml:space="preserve">Juan C. Bonilla</t>
  </si>
  <si>
    <t xml:space="preserve">Tinum</t>
  </si>
  <si>
    <t xml:space="preserve">Siltepec</t>
  </si>
  <si>
    <t xml:space="preserve">Teocaltiche</t>
  </si>
  <si>
    <t xml:space="preserve">Teoloyucan</t>
  </si>
  <si>
    <t xml:space="preserve">Tiquicheo de Nicolás Romero</t>
  </si>
  <si>
    <t xml:space="preserve">San Andrés Huayápam</t>
  </si>
  <si>
    <t xml:space="preserve">Juan Galindo</t>
  </si>
  <si>
    <t xml:space="preserve">José Azueta</t>
  </si>
  <si>
    <t xml:space="preserve">Tixcacalcupul</t>
  </si>
  <si>
    <t xml:space="preserve">Simojovel</t>
  </si>
  <si>
    <t xml:space="preserve">Teocuitatlán de Corona</t>
  </si>
  <si>
    <t xml:space="preserve">Teotihuacán</t>
  </si>
  <si>
    <t xml:space="preserve">Tlalpujahua</t>
  </si>
  <si>
    <t xml:space="preserve">San Andrés Ixtlahuaca</t>
  </si>
  <si>
    <t xml:space="preserve">Juan N. Méndez</t>
  </si>
  <si>
    <t xml:space="preserve">Juan Rodríguez Clara</t>
  </si>
  <si>
    <t xml:space="preserve">Tixkokob</t>
  </si>
  <si>
    <t xml:space="preserve">Sitalá</t>
  </si>
  <si>
    <t xml:space="preserve">Tepatitlán de Morelos</t>
  </si>
  <si>
    <t xml:space="preserve">Tepetlaoxtoc</t>
  </si>
  <si>
    <t xml:space="preserve">Tlazazalca</t>
  </si>
  <si>
    <t xml:space="preserve">San Andrés Lagunas</t>
  </si>
  <si>
    <t xml:space="preserve">La Magdalena Tlatlauquitepec</t>
  </si>
  <si>
    <t xml:space="preserve">Juchique de Ferrer</t>
  </si>
  <si>
    <t xml:space="preserve">Tixmehuac</t>
  </si>
  <si>
    <t xml:space="preserve">Socoltenango</t>
  </si>
  <si>
    <t xml:space="preserve">Tequila</t>
  </si>
  <si>
    <t xml:space="preserve">Tepetlixpa</t>
  </si>
  <si>
    <t xml:space="preserve">Tocumbo</t>
  </si>
  <si>
    <t xml:space="preserve">San Andrés Nuxiño</t>
  </si>
  <si>
    <t xml:space="preserve">Lafragua</t>
  </si>
  <si>
    <t xml:space="preserve">La Antigua</t>
  </si>
  <si>
    <t xml:space="preserve">Tixpéhual</t>
  </si>
  <si>
    <t xml:space="preserve">Solosuchiapa</t>
  </si>
  <si>
    <t xml:space="preserve">Teuchitlán</t>
  </si>
  <si>
    <t xml:space="preserve">Tepotzotlán</t>
  </si>
  <si>
    <t xml:space="preserve">Tumbiscatío</t>
  </si>
  <si>
    <t xml:space="preserve">San Andrés Paxtlán</t>
  </si>
  <si>
    <t xml:space="preserve">Libres</t>
  </si>
  <si>
    <t xml:space="preserve">La Perla</t>
  </si>
  <si>
    <t xml:space="preserve">Tizimín</t>
  </si>
  <si>
    <t xml:space="preserve">Soyaló</t>
  </si>
  <si>
    <t xml:space="preserve">Tizapán el Alto</t>
  </si>
  <si>
    <t xml:space="preserve">Tequixquiac</t>
  </si>
  <si>
    <t xml:space="preserve">Turicato</t>
  </si>
  <si>
    <t xml:space="preserve">San Andrés Sinaxtla</t>
  </si>
  <si>
    <t xml:space="preserve">Los Reyes de Juárez</t>
  </si>
  <si>
    <t xml:space="preserve">Landero y Coss</t>
  </si>
  <si>
    <t xml:space="preserve">Tunkás</t>
  </si>
  <si>
    <t xml:space="preserve">Suchiapa</t>
  </si>
  <si>
    <t xml:space="preserve">Tlajomulco de Zúñiga</t>
  </si>
  <si>
    <t xml:space="preserve">Texcaltitlán</t>
  </si>
  <si>
    <t xml:space="preserve">San Andrés Solaga</t>
  </si>
  <si>
    <t xml:space="preserve">Mazapiltepec de Juárez</t>
  </si>
  <si>
    <t xml:space="preserve">Las Choapas</t>
  </si>
  <si>
    <t xml:space="preserve">Tzucacab</t>
  </si>
  <si>
    <t xml:space="preserve">Suchiate</t>
  </si>
  <si>
    <t xml:space="preserve">Texcalyacac</t>
  </si>
  <si>
    <t xml:space="preserve">Tuzantla</t>
  </si>
  <si>
    <t xml:space="preserve">San Andrés Teotilálpam</t>
  </si>
  <si>
    <t xml:space="preserve">Mixtla</t>
  </si>
  <si>
    <t xml:space="preserve">Las Minas</t>
  </si>
  <si>
    <t xml:space="preserve">Uayma</t>
  </si>
  <si>
    <t xml:space="preserve">Sunuapa</t>
  </si>
  <si>
    <t xml:space="preserve">Tomatlán</t>
  </si>
  <si>
    <t xml:space="preserve">Texcoco</t>
  </si>
  <si>
    <t xml:space="preserve">Tzintzuntzan</t>
  </si>
  <si>
    <t xml:space="preserve">San Andrés Tepetlapa</t>
  </si>
  <si>
    <t xml:space="preserve">Molcaxac</t>
  </si>
  <si>
    <t xml:space="preserve">Las Vigas de Ramírez</t>
  </si>
  <si>
    <t xml:space="preserve">Ucú</t>
  </si>
  <si>
    <t xml:space="preserve">Tapachula</t>
  </si>
  <si>
    <t xml:space="preserve">Tonalá</t>
  </si>
  <si>
    <t xml:space="preserve">Tezoyuca</t>
  </si>
  <si>
    <t xml:space="preserve">Tzitzio</t>
  </si>
  <si>
    <t xml:space="preserve">San Andrés Yaá</t>
  </si>
  <si>
    <t xml:space="preserve">Naupan</t>
  </si>
  <si>
    <t xml:space="preserve">Lerdo de Tejada</t>
  </si>
  <si>
    <t xml:space="preserve">Umán</t>
  </si>
  <si>
    <t xml:space="preserve">Tapalapa</t>
  </si>
  <si>
    <t xml:space="preserve">Tonaya</t>
  </si>
  <si>
    <t xml:space="preserve">Tianguistenco</t>
  </si>
  <si>
    <t xml:space="preserve">Uruapan</t>
  </si>
  <si>
    <t xml:space="preserve">San Andrés Zabache</t>
  </si>
  <si>
    <t xml:space="preserve">Nauzontla</t>
  </si>
  <si>
    <t xml:space="preserve">Valladolid</t>
  </si>
  <si>
    <t xml:space="preserve">Tapilula</t>
  </si>
  <si>
    <t xml:space="preserve">Tonila</t>
  </si>
  <si>
    <t xml:space="preserve">Timilpan</t>
  </si>
  <si>
    <t xml:space="preserve">San Andrés Zautla</t>
  </si>
  <si>
    <t xml:space="preserve">Nealtican</t>
  </si>
  <si>
    <t xml:space="preserve">Xocchel</t>
  </si>
  <si>
    <t xml:space="preserve">Tecpatán</t>
  </si>
  <si>
    <t xml:space="preserve">Totatiche</t>
  </si>
  <si>
    <t xml:space="preserve">Tlalmanalco</t>
  </si>
  <si>
    <t xml:space="preserve">Villamar</t>
  </si>
  <si>
    <t xml:space="preserve">San Antonino Castillo Velasco</t>
  </si>
  <si>
    <t xml:space="preserve">Nicolás Bravo</t>
  </si>
  <si>
    <t xml:space="preserve">Maltrata</t>
  </si>
  <si>
    <t xml:space="preserve">Yaxcabá</t>
  </si>
  <si>
    <t xml:space="preserve">Tenejapa</t>
  </si>
  <si>
    <t xml:space="preserve">Tototlán</t>
  </si>
  <si>
    <t xml:space="preserve">Tlalnepantla de Baz</t>
  </si>
  <si>
    <t xml:space="preserve">Vista Hermosa</t>
  </si>
  <si>
    <t xml:space="preserve">San Antonino el Alto</t>
  </si>
  <si>
    <t xml:space="preserve">Nopalucan</t>
  </si>
  <si>
    <t xml:space="preserve">Manlio Fabio Altamirano</t>
  </si>
  <si>
    <t xml:space="preserve">Yaxkukul</t>
  </si>
  <si>
    <t xml:space="preserve">Teopisca</t>
  </si>
  <si>
    <t xml:space="preserve">Tuxcacuesco</t>
  </si>
  <si>
    <t xml:space="preserve">Tlatlaya</t>
  </si>
  <si>
    <t xml:space="preserve">Yurécuaro</t>
  </si>
  <si>
    <t xml:space="preserve">San Antonino Monte Verde</t>
  </si>
  <si>
    <t xml:space="preserve">Mariano Escobedo</t>
  </si>
  <si>
    <t xml:space="preserve">Yobaín</t>
  </si>
  <si>
    <t xml:space="preserve">Tila</t>
  </si>
  <si>
    <t xml:space="preserve">Tuxcueca</t>
  </si>
  <si>
    <t xml:space="preserve">Toluca</t>
  </si>
  <si>
    <t xml:space="preserve">Zacapu</t>
  </si>
  <si>
    <t xml:space="preserve">San Antonio Acutla</t>
  </si>
  <si>
    <t xml:space="preserve">Ocoyucan</t>
  </si>
  <si>
    <t xml:space="preserve">Martínez de la Torre</t>
  </si>
  <si>
    <t xml:space="preserve">Tonanitla</t>
  </si>
  <si>
    <t xml:space="preserve">Zamora</t>
  </si>
  <si>
    <t xml:space="preserve">San Antonio de la Cal</t>
  </si>
  <si>
    <t xml:space="preserve">Olintla</t>
  </si>
  <si>
    <t xml:space="preserve">Mecatlán</t>
  </si>
  <si>
    <t xml:space="preserve">Totolapa</t>
  </si>
  <si>
    <t xml:space="preserve">Unión de San Antonio</t>
  </si>
  <si>
    <t xml:space="preserve">Tonatico</t>
  </si>
  <si>
    <t xml:space="preserve">Zináparo</t>
  </si>
  <si>
    <t xml:space="preserve">San Antonio Huitepec</t>
  </si>
  <si>
    <t xml:space="preserve">Oriental</t>
  </si>
  <si>
    <t xml:space="preserve">Mecayapan</t>
  </si>
  <si>
    <t xml:space="preserve">Tumbalá</t>
  </si>
  <si>
    <t xml:space="preserve">Unión de Tula</t>
  </si>
  <si>
    <t xml:space="preserve">Tultepec</t>
  </si>
  <si>
    <t xml:space="preserve">Zinapécuaro</t>
  </si>
  <si>
    <t xml:space="preserve">San Antonio Nanahuatípam</t>
  </si>
  <si>
    <t xml:space="preserve">Pahuatlán</t>
  </si>
  <si>
    <t xml:space="preserve">Medellín</t>
  </si>
  <si>
    <t xml:space="preserve">Tuxtla Chico</t>
  </si>
  <si>
    <t xml:space="preserve">Valle de Guadalupe</t>
  </si>
  <si>
    <t xml:space="preserve">Tultitlán</t>
  </si>
  <si>
    <t xml:space="preserve">Ziracuaretiro</t>
  </si>
  <si>
    <t xml:space="preserve">San Antonio Sinicahua</t>
  </si>
  <si>
    <t xml:space="preserve">Palmar de Bravo</t>
  </si>
  <si>
    <t xml:space="preserve">Miahuatlán</t>
  </si>
  <si>
    <t xml:space="preserve">Tuxtla Gutiérrez</t>
  </si>
  <si>
    <t xml:space="preserve">Valle de Juárez</t>
  </si>
  <si>
    <t xml:space="preserve">Valle de Bravo</t>
  </si>
  <si>
    <t xml:space="preserve">Zitácuaro</t>
  </si>
  <si>
    <t xml:space="preserve">San Antonio Tepetlapa</t>
  </si>
  <si>
    <t xml:space="preserve">Tuzantán</t>
  </si>
  <si>
    <t xml:space="preserve">Villa Corona</t>
  </si>
  <si>
    <t xml:space="preserve">Valle de Chalco Solidaridad</t>
  </si>
  <si>
    <t xml:space="preserve">San Baltazar Chichicápam</t>
  </si>
  <si>
    <t xml:space="preserve">Petlalcingo</t>
  </si>
  <si>
    <t xml:space="preserve">Misantla</t>
  </si>
  <si>
    <t xml:space="preserve">Tzimol</t>
  </si>
  <si>
    <t xml:space="preserve">Villa Guerrero</t>
  </si>
  <si>
    <t xml:space="preserve">Villa de Allende</t>
  </si>
  <si>
    <t xml:space="preserve">San Baltazar Loxicha</t>
  </si>
  <si>
    <t xml:space="preserve">Piaxtla</t>
  </si>
  <si>
    <t xml:space="preserve">Mixtla de Altamirano</t>
  </si>
  <si>
    <t xml:space="preserve">Unión Juárez</t>
  </si>
  <si>
    <t xml:space="preserve">Villa del Carbón</t>
  </si>
  <si>
    <t xml:space="preserve">San Baltazar Yatzachi el Bajo</t>
  </si>
  <si>
    <t xml:space="preserve">Moloacán</t>
  </si>
  <si>
    <t xml:space="preserve">Villa Purificación</t>
  </si>
  <si>
    <t xml:space="preserve">San Bartolo Coyotepec</t>
  </si>
  <si>
    <t xml:space="preserve">Quecholac</t>
  </si>
  <si>
    <t xml:space="preserve">Nanchital de Lázaro Cárdenas del Río</t>
  </si>
  <si>
    <t xml:space="preserve">Villa Comaltitlán</t>
  </si>
  <si>
    <t xml:space="preserve">Yahualica de González Gallo</t>
  </si>
  <si>
    <t xml:space="preserve">Villa Victoria</t>
  </si>
  <si>
    <t xml:space="preserve">San Bartolo Soyaltepec</t>
  </si>
  <si>
    <t xml:space="preserve">Quimixtlán</t>
  </si>
  <si>
    <t xml:space="preserve">Naolinco</t>
  </si>
  <si>
    <t xml:space="preserve">Villa Corzo</t>
  </si>
  <si>
    <t xml:space="preserve">Zacoalco de Torres</t>
  </si>
  <si>
    <t xml:space="preserve">Xalatlaco</t>
  </si>
  <si>
    <t xml:space="preserve">San Bartolo Yautepec</t>
  </si>
  <si>
    <t xml:space="preserve">Rafael Lara Grajales</t>
  </si>
  <si>
    <t xml:space="preserve">Naranjal</t>
  </si>
  <si>
    <t xml:space="preserve">Villaflores</t>
  </si>
  <si>
    <t xml:space="preserve">Zapopan</t>
  </si>
  <si>
    <t xml:space="preserve">Xonacatlán</t>
  </si>
  <si>
    <t xml:space="preserve">San Bartolomé Ayautla</t>
  </si>
  <si>
    <t xml:space="preserve">San Andrés Cholula</t>
  </si>
  <si>
    <t xml:space="preserve">Naranjos Amatlán</t>
  </si>
  <si>
    <t xml:space="preserve">Yajalón</t>
  </si>
  <si>
    <t xml:space="preserve">Zapotiltic</t>
  </si>
  <si>
    <t xml:space="preserve">Zacazonapan</t>
  </si>
  <si>
    <t xml:space="preserve">San Bartolomé Loxicha</t>
  </si>
  <si>
    <t xml:space="preserve">San Antonio Cañada</t>
  </si>
  <si>
    <t xml:space="preserve">Nautla</t>
  </si>
  <si>
    <t xml:space="preserve">Zinacantán</t>
  </si>
  <si>
    <t xml:space="preserve">Zapotitlán de Vadillo</t>
  </si>
  <si>
    <t xml:space="preserve">San Bartolomé Quialana</t>
  </si>
  <si>
    <t xml:space="preserve">San Diego la Mesa Tochimiltzingo</t>
  </si>
  <si>
    <t xml:space="preserve">Zapotlán del Rey</t>
  </si>
  <si>
    <t xml:space="preserve">Zinacantepec</t>
  </si>
  <si>
    <t xml:space="preserve">San Bartolomé Yucuañe</t>
  </si>
  <si>
    <t xml:space="preserve">San Felipe Teotlalcingo</t>
  </si>
  <si>
    <t xml:space="preserve">Oluta</t>
  </si>
  <si>
    <t xml:space="preserve">Zapotlán el Grande</t>
  </si>
  <si>
    <t xml:space="preserve">Zumpahuacán</t>
  </si>
  <si>
    <t xml:space="preserve">San Bartolomé Zoogocho</t>
  </si>
  <si>
    <t xml:space="preserve">San Felipe Tepatlán</t>
  </si>
  <si>
    <t xml:space="preserve">Omealca</t>
  </si>
  <si>
    <t xml:space="preserve">Zapotlanejo</t>
  </si>
  <si>
    <t xml:space="preserve">Zumpango</t>
  </si>
  <si>
    <t xml:space="preserve">San Bernardo Mixtepec</t>
  </si>
  <si>
    <t xml:space="preserve">San Gabriel Chilac</t>
  </si>
  <si>
    <t xml:space="preserve">Orizaba</t>
  </si>
  <si>
    <t xml:space="preserve">San Blas Atempa</t>
  </si>
  <si>
    <t xml:space="preserve">San Gregorio Atzompa</t>
  </si>
  <si>
    <t xml:space="preserve">Otatitlán</t>
  </si>
  <si>
    <t xml:space="preserve">San Carlos Yautepec</t>
  </si>
  <si>
    <t xml:space="preserve">San Jerónimo Tecuanipan</t>
  </si>
  <si>
    <t xml:space="preserve">Oteapan</t>
  </si>
  <si>
    <t xml:space="preserve">San Cristóbal Amatlán</t>
  </si>
  <si>
    <t xml:space="preserve">San Jerónimo Xayacatlán</t>
  </si>
  <si>
    <t xml:space="preserve">Ozuluama de Mascareñas</t>
  </si>
  <si>
    <t xml:space="preserve">San Cristóbal Amoltepec</t>
  </si>
  <si>
    <t xml:space="preserve">San José Chiapa</t>
  </si>
  <si>
    <t xml:space="preserve">Pajapan</t>
  </si>
  <si>
    <t xml:space="preserve">San Cristóbal Lachirioag</t>
  </si>
  <si>
    <t xml:space="preserve">San José Miahuatlán</t>
  </si>
  <si>
    <t xml:space="preserve">San Cristóbal Suchixtlahuaca</t>
  </si>
  <si>
    <t xml:space="preserve">San Juan Atenco</t>
  </si>
  <si>
    <t xml:space="preserve">Papantla</t>
  </si>
  <si>
    <t xml:space="preserve">San Dionisio del Mar</t>
  </si>
  <si>
    <t xml:space="preserve">San Juan Atzompa</t>
  </si>
  <si>
    <t xml:space="preserve">Paso de Ovejas</t>
  </si>
  <si>
    <t xml:space="preserve">San Dionisio Ocotepec</t>
  </si>
  <si>
    <t xml:space="preserve">San Martín Texmelucan</t>
  </si>
  <si>
    <t xml:space="preserve">Paso del Macho</t>
  </si>
  <si>
    <t xml:space="preserve">San Dionisio Ocotlán</t>
  </si>
  <si>
    <t xml:space="preserve">San Martín Totoltepec</t>
  </si>
  <si>
    <t xml:space="preserve">Perote</t>
  </si>
  <si>
    <t xml:space="preserve">San Esteban Atatlahuca</t>
  </si>
  <si>
    <t xml:space="preserve">San Matías Tlalancaleca</t>
  </si>
  <si>
    <t xml:space="preserve">Platón Sánchez</t>
  </si>
  <si>
    <t xml:space="preserve">San Felipe Jalapa de Díaz</t>
  </si>
  <si>
    <t xml:space="preserve">San Miguel Ixitlán</t>
  </si>
  <si>
    <t xml:space="preserve">Playa Vicente</t>
  </si>
  <si>
    <t xml:space="preserve">San Felipe Tejalápam</t>
  </si>
  <si>
    <t xml:space="preserve">San Miguel Xoxtla</t>
  </si>
  <si>
    <t xml:space="preserve">Poza Rica de Hidalgo</t>
  </si>
  <si>
    <t xml:space="preserve">San Felipe Usila</t>
  </si>
  <si>
    <t xml:space="preserve">San Nicolás Buenos Aires</t>
  </si>
  <si>
    <t xml:space="preserve">Pueblo Viejo</t>
  </si>
  <si>
    <t xml:space="preserve">San Francisco Cahuacuá</t>
  </si>
  <si>
    <t xml:space="preserve">San Nicolás de los Ranchos</t>
  </si>
  <si>
    <t xml:space="preserve">Puente Nacional</t>
  </si>
  <si>
    <t xml:space="preserve">San Francisco Cajonos</t>
  </si>
  <si>
    <t xml:space="preserve">San Pablo Anicano</t>
  </si>
  <si>
    <t xml:space="preserve">Rafael Delgado</t>
  </si>
  <si>
    <t xml:space="preserve">San Francisco Chapulapa</t>
  </si>
  <si>
    <t xml:space="preserve">San Pedro Cholula</t>
  </si>
  <si>
    <t xml:space="preserve">Rafael Lucio</t>
  </si>
  <si>
    <t xml:space="preserve">San Francisco Chindúa</t>
  </si>
  <si>
    <t xml:space="preserve">San Pedro Yeloixtlahuaca</t>
  </si>
  <si>
    <t xml:space="preserve">Río Blanco</t>
  </si>
  <si>
    <t xml:space="preserve">San Francisco del Mar</t>
  </si>
  <si>
    <t xml:space="preserve">San Salvador el Seco</t>
  </si>
  <si>
    <t xml:space="preserve">Saltabarranca</t>
  </si>
  <si>
    <t xml:space="preserve">San Francisco Huehuetlán</t>
  </si>
  <si>
    <t xml:space="preserve">San Salvador el Verde</t>
  </si>
  <si>
    <t xml:space="preserve">San Andrés Tenejapan</t>
  </si>
  <si>
    <t xml:space="preserve">San Francisco Ixhuatán</t>
  </si>
  <si>
    <t xml:space="preserve">San Salvador Huixcolotla</t>
  </si>
  <si>
    <t xml:space="preserve">San Andrés Tuxtla</t>
  </si>
  <si>
    <t xml:space="preserve">San Francisco Jaltepetongo</t>
  </si>
  <si>
    <t xml:space="preserve">San Sebastián Tlacotepec</t>
  </si>
  <si>
    <t xml:space="preserve">San Juan Evangelista</t>
  </si>
  <si>
    <t xml:space="preserve">San Francisco Lachigoló</t>
  </si>
  <si>
    <t xml:space="preserve">Santa Catarina Tlaltempan</t>
  </si>
  <si>
    <t xml:space="preserve">San Rafael</t>
  </si>
  <si>
    <t xml:space="preserve">San Francisco Logueche</t>
  </si>
  <si>
    <t xml:space="preserve">Santa Inés Ahuatempan</t>
  </si>
  <si>
    <t xml:space="preserve">Santiago Sochiapan</t>
  </si>
  <si>
    <t xml:space="preserve">San Francisco Nuxaño</t>
  </si>
  <si>
    <t xml:space="preserve">Santa Isabel Cholula</t>
  </si>
  <si>
    <t xml:space="preserve">Santiago Tuxtla</t>
  </si>
  <si>
    <t xml:space="preserve">San Francisco Ozolotepec</t>
  </si>
  <si>
    <t xml:space="preserve">Santiago Miahuatlán</t>
  </si>
  <si>
    <t xml:space="preserve">Sayula de Alemán</t>
  </si>
  <si>
    <t xml:space="preserve">San Francisco Sola</t>
  </si>
  <si>
    <t xml:space="preserve">Santo Tomás Hueyotlipan</t>
  </si>
  <si>
    <t xml:space="preserve">Sochiapa</t>
  </si>
  <si>
    <t xml:space="preserve">San Francisco Telixtlahuaca</t>
  </si>
  <si>
    <t xml:space="preserve">Soltepec</t>
  </si>
  <si>
    <t xml:space="preserve">Soconusco</t>
  </si>
  <si>
    <t xml:space="preserve">San Francisco Teopan</t>
  </si>
  <si>
    <t xml:space="preserve">Tecali de Herrera</t>
  </si>
  <si>
    <t xml:space="preserve">Soledad Atzompa</t>
  </si>
  <si>
    <t xml:space="preserve">San Francisco Tlapancingo</t>
  </si>
  <si>
    <t xml:space="preserve">Tecamachalco</t>
  </si>
  <si>
    <t xml:space="preserve">Soledad de Doblado</t>
  </si>
  <si>
    <t xml:space="preserve">San Gabriel Mixtepec</t>
  </si>
  <si>
    <t xml:space="preserve">Tecomatlán</t>
  </si>
  <si>
    <t xml:space="preserve">Soteapan</t>
  </si>
  <si>
    <t xml:space="preserve">San Ildefonso Amatlán</t>
  </si>
  <si>
    <t xml:space="preserve">Tehuacán</t>
  </si>
  <si>
    <t xml:space="preserve">Tamalín</t>
  </si>
  <si>
    <t xml:space="preserve">San Ildefonso Sola</t>
  </si>
  <si>
    <t xml:space="preserve">Tehuitzingo</t>
  </si>
  <si>
    <t xml:space="preserve">Tamiahua</t>
  </si>
  <si>
    <t xml:space="preserve">San Ildefonso Villa Alta</t>
  </si>
  <si>
    <t xml:space="preserve">Tenampulco</t>
  </si>
  <si>
    <t xml:space="preserve">Tampico Alto</t>
  </si>
  <si>
    <t xml:space="preserve">San Jacinto Amilpas</t>
  </si>
  <si>
    <t xml:space="preserve">Teopantlán</t>
  </si>
  <si>
    <t xml:space="preserve">Tancoco</t>
  </si>
  <si>
    <t xml:space="preserve">San Jacinto Tlacotepec</t>
  </si>
  <si>
    <t xml:space="preserve">Teotlalco</t>
  </si>
  <si>
    <t xml:space="preserve">Tantima</t>
  </si>
  <si>
    <t xml:space="preserve">San Jerónimo Coatlán</t>
  </si>
  <si>
    <t xml:space="preserve">Tepanco de López</t>
  </si>
  <si>
    <t xml:space="preserve">Tantoyuca</t>
  </si>
  <si>
    <t xml:space="preserve">San Jerónimo Silacayoapilla</t>
  </si>
  <si>
    <t xml:space="preserve">Tepango de Rodríguez</t>
  </si>
  <si>
    <t xml:space="preserve">Tatahuicapan de Juárez</t>
  </si>
  <si>
    <t xml:space="preserve">San Jerónimo Sosola</t>
  </si>
  <si>
    <t xml:space="preserve">Tepatlaxco de Hidalgo</t>
  </si>
  <si>
    <t xml:space="preserve">Tatatila</t>
  </si>
  <si>
    <t xml:space="preserve">San Jerónimo Taviche</t>
  </si>
  <si>
    <t xml:space="preserve">Tepeaca</t>
  </si>
  <si>
    <t xml:space="preserve">Tecolutla</t>
  </si>
  <si>
    <t xml:space="preserve">San Jerónimo Tecóatl</t>
  </si>
  <si>
    <t xml:space="preserve">Tepemaxalco</t>
  </si>
  <si>
    <t xml:space="preserve">Tehuipango</t>
  </si>
  <si>
    <t xml:space="preserve">San Jerónimo Tlacochahuaya</t>
  </si>
  <si>
    <t xml:space="preserve">Tepeojuma</t>
  </si>
  <si>
    <t xml:space="preserve">Tempoal</t>
  </si>
  <si>
    <t xml:space="preserve">San Jorge Nuchita</t>
  </si>
  <si>
    <t xml:space="preserve">Tepetzintla</t>
  </si>
  <si>
    <t xml:space="preserve">Tenampa</t>
  </si>
  <si>
    <t xml:space="preserve">San José Ayuquila</t>
  </si>
  <si>
    <t xml:space="preserve">Tepexco</t>
  </si>
  <si>
    <t xml:space="preserve">Tenochtitlán</t>
  </si>
  <si>
    <t xml:space="preserve">San José Chiltepec</t>
  </si>
  <si>
    <t xml:space="preserve">Tepexi de Rodríguez</t>
  </si>
  <si>
    <t xml:space="preserve">Teocelo</t>
  </si>
  <si>
    <t xml:space="preserve">San José del Peñasco</t>
  </si>
  <si>
    <t xml:space="preserve">Tepeyahualco</t>
  </si>
  <si>
    <t xml:space="preserve">Tepatlaxco</t>
  </si>
  <si>
    <t xml:space="preserve">San José del Progreso</t>
  </si>
  <si>
    <t xml:space="preserve">Tepeyahualco de Cuauhtémoc</t>
  </si>
  <si>
    <t xml:space="preserve">Tepetlán</t>
  </si>
  <si>
    <t xml:space="preserve">San José Estancia Grande</t>
  </si>
  <si>
    <t xml:space="preserve">Tetela de Ocampo</t>
  </si>
  <si>
    <t xml:space="preserve">San José Independencia</t>
  </si>
  <si>
    <t xml:space="preserve">Teteles de Avila Castillo</t>
  </si>
  <si>
    <t xml:space="preserve">San José Lachiguiri</t>
  </si>
  <si>
    <t xml:space="preserve">Teziutlán</t>
  </si>
  <si>
    <t xml:space="preserve">Texcatepec</t>
  </si>
  <si>
    <t xml:space="preserve">San José Tenango</t>
  </si>
  <si>
    <t xml:space="preserve">Tianguismanalco</t>
  </si>
  <si>
    <t xml:space="preserve">Texhuacán</t>
  </si>
  <si>
    <t xml:space="preserve">San Juan Achiutla</t>
  </si>
  <si>
    <t xml:space="preserve">Tilapa</t>
  </si>
  <si>
    <t xml:space="preserve">Texistepec</t>
  </si>
  <si>
    <t xml:space="preserve">San Juan Atepec</t>
  </si>
  <si>
    <t xml:space="preserve">Tlachichuca</t>
  </si>
  <si>
    <t xml:space="preserve">Tezonapa</t>
  </si>
  <si>
    <t xml:space="preserve">San Juan Bautista Atatlahuca</t>
  </si>
  <si>
    <t xml:space="preserve">Tlacotepec de Benito Juárez</t>
  </si>
  <si>
    <t xml:space="preserve">San Juan Bautista Coixtlahuaca</t>
  </si>
  <si>
    <t xml:space="preserve">Tlacuilotepec</t>
  </si>
  <si>
    <t xml:space="preserve">Tihuatlán</t>
  </si>
  <si>
    <t xml:space="preserve">San Juan Bautista Cuicatlán</t>
  </si>
  <si>
    <t xml:space="preserve">Tlahuapan</t>
  </si>
  <si>
    <t xml:space="preserve">Tlachichilco</t>
  </si>
  <si>
    <t xml:space="preserve">San Juan Bautista Guelache</t>
  </si>
  <si>
    <t xml:space="preserve">Tlaltenango</t>
  </si>
  <si>
    <t xml:space="preserve">Tlacojalpan</t>
  </si>
  <si>
    <t xml:space="preserve">San Juan Bautista Jayacatlán</t>
  </si>
  <si>
    <t xml:space="preserve">Tlanepantla</t>
  </si>
  <si>
    <t xml:space="preserve">Tlacolulan</t>
  </si>
  <si>
    <t xml:space="preserve">San Juan Bautista Lo de Soto</t>
  </si>
  <si>
    <t xml:space="preserve">Tlaola</t>
  </si>
  <si>
    <t xml:space="preserve">Tlacotalpan</t>
  </si>
  <si>
    <t xml:space="preserve">San Juan Bautista Suchitepec</t>
  </si>
  <si>
    <t xml:space="preserve">Tlapacoya</t>
  </si>
  <si>
    <t xml:space="preserve">Tlacotepec de Mejía</t>
  </si>
  <si>
    <t xml:space="preserve">San Juan Bautista Tlachichilco</t>
  </si>
  <si>
    <t xml:space="preserve">Tlapanalá</t>
  </si>
  <si>
    <t xml:space="preserve">Tlalixcoyan</t>
  </si>
  <si>
    <t xml:space="preserve">San Juan Bautista Tlacoatzintepec</t>
  </si>
  <si>
    <t xml:space="preserve">Tlatlauquitepec</t>
  </si>
  <si>
    <t xml:space="preserve">Tlalnelhuayocan</t>
  </si>
  <si>
    <t xml:space="preserve">San Juan Bautista Tuxtepec</t>
  </si>
  <si>
    <t xml:space="preserve">Tlaltetela</t>
  </si>
  <si>
    <t xml:space="preserve">San Juan Bautista Valle Nacional</t>
  </si>
  <si>
    <t xml:space="preserve">Tochimilco</t>
  </si>
  <si>
    <t xml:space="preserve">Tlapacoyan</t>
  </si>
  <si>
    <t xml:space="preserve">San Juan Cacahuatepec</t>
  </si>
  <si>
    <t xml:space="preserve">Tochtepec</t>
  </si>
  <si>
    <t xml:space="preserve">Tlaquilpa</t>
  </si>
  <si>
    <t xml:space="preserve">San Juan Chicomezúchil</t>
  </si>
  <si>
    <t xml:space="preserve">Totoltepec de Guerrero</t>
  </si>
  <si>
    <t xml:space="preserve">Tlilapan</t>
  </si>
  <si>
    <t xml:space="preserve">San Juan Chilateca</t>
  </si>
  <si>
    <t xml:space="preserve">Tulcingo</t>
  </si>
  <si>
    <t xml:space="preserve">San Juan Cieneguilla</t>
  </si>
  <si>
    <t xml:space="preserve">Tuzamapan de Galeana</t>
  </si>
  <si>
    <t xml:space="preserve">Tonayán</t>
  </si>
  <si>
    <t xml:space="preserve">San Juan Coatzóspam</t>
  </si>
  <si>
    <t xml:space="preserve">Tzicatlacoyan</t>
  </si>
  <si>
    <t xml:space="preserve">Totutla</t>
  </si>
  <si>
    <t xml:space="preserve">San Juan Colorado</t>
  </si>
  <si>
    <t xml:space="preserve">Tres Valles</t>
  </si>
  <si>
    <t xml:space="preserve">San Juan Comaltepec</t>
  </si>
  <si>
    <t xml:space="preserve">San Juan Cotzocón</t>
  </si>
  <si>
    <t xml:space="preserve">Xayacatlán de Bravo</t>
  </si>
  <si>
    <t xml:space="preserve">Tuxtilla</t>
  </si>
  <si>
    <t xml:space="preserve">San Juan de los Cués</t>
  </si>
  <si>
    <t xml:space="preserve">Xicotepec</t>
  </si>
  <si>
    <t xml:space="preserve">Ursulo Galván</t>
  </si>
  <si>
    <t xml:space="preserve">San Juan del Estado</t>
  </si>
  <si>
    <t xml:space="preserve">Xicotlán</t>
  </si>
  <si>
    <t xml:space="preserve">Uxpanapa</t>
  </si>
  <si>
    <t xml:space="preserve">Xiutetelco</t>
  </si>
  <si>
    <t xml:space="preserve">Vega de Alatorre</t>
  </si>
  <si>
    <t xml:space="preserve">San Juan Diuxi</t>
  </si>
  <si>
    <t xml:space="preserve">Xochiapulco</t>
  </si>
  <si>
    <t xml:space="preserve">Veracruz</t>
  </si>
  <si>
    <t xml:space="preserve">San Juan Evangelista Analco</t>
  </si>
  <si>
    <t xml:space="preserve">Xochiltepec</t>
  </si>
  <si>
    <t xml:space="preserve">Villa Aldama</t>
  </si>
  <si>
    <t xml:space="preserve">San Juan Guelavía</t>
  </si>
  <si>
    <t xml:space="preserve">Xochitlán de Vicente Suárez</t>
  </si>
  <si>
    <t xml:space="preserve">Xalapa</t>
  </si>
  <si>
    <t xml:space="preserve">San Juan Guichicovi</t>
  </si>
  <si>
    <t xml:space="preserve">Xochitlán Todos Santos</t>
  </si>
  <si>
    <t xml:space="preserve">Xico</t>
  </si>
  <si>
    <t xml:space="preserve">San Juan Ihualtepec</t>
  </si>
  <si>
    <t xml:space="preserve">Yaonáhuac</t>
  </si>
  <si>
    <t xml:space="preserve">Xoxocotla</t>
  </si>
  <si>
    <t xml:space="preserve">San Juan Juquila Mixes</t>
  </si>
  <si>
    <t xml:space="preserve">Yehualtepec</t>
  </si>
  <si>
    <t xml:space="preserve">Yanga</t>
  </si>
  <si>
    <t xml:space="preserve">San Juan Juquila Vijanos</t>
  </si>
  <si>
    <t xml:space="preserve">Zacapala</t>
  </si>
  <si>
    <t xml:space="preserve">Yecuatla</t>
  </si>
  <si>
    <t xml:space="preserve">San Juan Lachao</t>
  </si>
  <si>
    <t xml:space="preserve">Zacapoaxtla</t>
  </si>
  <si>
    <t xml:space="preserve">San Juan Lachigalla</t>
  </si>
  <si>
    <t xml:space="preserve">Zacatlán</t>
  </si>
  <si>
    <t xml:space="preserve">San Juan Lajarcia</t>
  </si>
  <si>
    <t xml:space="preserve">Zapotitlán</t>
  </si>
  <si>
    <t xml:space="preserve">Zentla</t>
  </si>
  <si>
    <t xml:space="preserve">San Juan Lalana</t>
  </si>
  <si>
    <t xml:space="preserve">Zapotitlán de Méndez</t>
  </si>
  <si>
    <t xml:space="preserve">Zongolica</t>
  </si>
  <si>
    <t xml:space="preserve">San Juan Mazatlán</t>
  </si>
  <si>
    <t xml:space="preserve">Zontecomatlán de López y Fuentes</t>
  </si>
  <si>
    <t xml:space="preserve">San Juan Mixtepec -Dto. 08 -</t>
  </si>
  <si>
    <t xml:space="preserve">Zautla</t>
  </si>
  <si>
    <t xml:space="preserve">Zozocolco de Hidalgo</t>
  </si>
  <si>
    <t xml:space="preserve">San Juan Mixtepec -Dto. 26 -</t>
  </si>
  <si>
    <t xml:space="preserve">Zihuateutla</t>
  </si>
  <si>
    <t xml:space="preserve">San Juan Ñumí</t>
  </si>
  <si>
    <t xml:space="preserve">Zinacatepec</t>
  </si>
  <si>
    <t xml:space="preserve">San Juan Ozolotepec</t>
  </si>
  <si>
    <t xml:space="preserve">Zongozotla</t>
  </si>
  <si>
    <t xml:space="preserve">San Juan Petlapa</t>
  </si>
  <si>
    <t xml:space="preserve">Zoquiapan</t>
  </si>
  <si>
    <t xml:space="preserve">San Juan Quiahije</t>
  </si>
  <si>
    <t xml:space="preserve">Zoquitlán</t>
  </si>
  <si>
    <t xml:space="preserve">San Juan Quiotepec</t>
  </si>
  <si>
    <t xml:space="preserve">San Juan Sayultepec</t>
  </si>
  <si>
    <t xml:space="preserve">San Juan Tabaá</t>
  </si>
  <si>
    <t xml:space="preserve">San Juan Tamazola</t>
  </si>
  <si>
    <t xml:space="preserve">San Juan Teita</t>
  </si>
  <si>
    <t xml:space="preserve">San Juan Teitipac</t>
  </si>
  <si>
    <t xml:space="preserve">San Juan Tepeuxila</t>
  </si>
  <si>
    <t xml:space="preserve">San Juan Teposcolula</t>
  </si>
  <si>
    <t xml:space="preserve">San Juan Yaeé</t>
  </si>
  <si>
    <t xml:space="preserve">San Juan Yatzona</t>
  </si>
  <si>
    <t xml:space="preserve">San Juan Yucuita</t>
  </si>
  <si>
    <t xml:space="preserve">San Lorenzo</t>
  </si>
  <si>
    <t xml:space="preserve">San Lorenzo Albarradas</t>
  </si>
  <si>
    <t xml:space="preserve">San Lorenzo Cacaotepec</t>
  </si>
  <si>
    <t xml:space="preserve">San Lorenzo Cuaunecuiltitla</t>
  </si>
  <si>
    <t xml:space="preserve">San Lorenzo Texmelúcan</t>
  </si>
  <si>
    <t xml:space="preserve">San Lorenzo Victoria</t>
  </si>
  <si>
    <t xml:space="preserve">San Lucas Camotlán</t>
  </si>
  <si>
    <t xml:space="preserve">San Lucas Ojitlán</t>
  </si>
  <si>
    <t xml:space="preserve">San Lucas Quiaviní</t>
  </si>
  <si>
    <t xml:space="preserve">San Lucas Zoquiápam</t>
  </si>
  <si>
    <t xml:space="preserve">San Luis Amatlán</t>
  </si>
  <si>
    <t xml:space="preserve">San Marcial Ozolotepec</t>
  </si>
  <si>
    <t xml:space="preserve">San Marcos Arteaga</t>
  </si>
  <si>
    <t xml:space="preserve">San Martín de los Cansecos</t>
  </si>
  <si>
    <t xml:space="preserve">San Martín Huamelúlpam</t>
  </si>
  <si>
    <t xml:space="preserve">San Martín Itunyoso</t>
  </si>
  <si>
    <t xml:space="preserve">San Martín Lachilá</t>
  </si>
  <si>
    <t xml:space="preserve">San Martín Peras</t>
  </si>
  <si>
    <t xml:space="preserve">San Martín Tilcajete</t>
  </si>
  <si>
    <t xml:space="preserve">San Martín Toxpalan</t>
  </si>
  <si>
    <t xml:space="preserve">San Martín Zacatepec</t>
  </si>
  <si>
    <t xml:space="preserve">San Mateo Cajonos</t>
  </si>
  <si>
    <t xml:space="preserve">San Mateo del Mar</t>
  </si>
  <si>
    <t xml:space="preserve">San Mateo Etlatongo</t>
  </si>
  <si>
    <t xml:space="preserve">San Mateo Nejápam</t>
  </si>
  <si>
    <t xml:space="preserve">San Mateo Peñasco</t>
  </si>
  <si>
    <t xml:space="preserve">San Mateo Piñas</t>
  </si>
  <si>
    <t xml:space="preserve">San Mateo Río Hondo</t>
  </si>
  <si>
    <t xml:space="preserve">San Mateo Sindihui</t>
  </si>
  <si>
    <t xml:space="preserve">San Mateo Tlapiltepec</t>
  </si>
  <si>
    <t xml:space="preserve">San Mateo Yoloxochitlán</t>
  </si>
  <si>
    <t xml:space="preserve">San Mateo Yucutindó</t>
  </si>
  <si>
    <t xml:space="preserve">San Melchor Betaza</t>
  </si>
  <si>
    <t xml:space="preserve">San Miguel Achiutla</t>
  </si>
  <si>
    <t xml:space="preserve">San Miguel Ahuehuetitlán</t>
  </si>
  <si>
    <t xml:space="preserve">San Miguel Aloápam</t>
  </si>
  <si>
    <t xml:space="preserve">San Miguel Amatitlán</t>
  </si>
  <si>
    <t xml:space="preserve">San Miguel Amatlán</t>
  </si>
  <si>
    <t xml:space="preserve">San Miguel Chicahua</t>
  </si>
  <si>
    <t xml:space="preserve">San Miguel Chimalapa</t>
  </si>
  <si>
    <t xml:space="preserve">San Miguel Coatlán</t>
  </si>
  <si>
    <t xml:space="preserve">San Miguel del Puerto</t>
  </si>
  <si>
    <t xml:space="preserve">San Miguel del Río</t>
  </si>
  <si>
    <t xml:space="preserve">San Miguel Ejutla</t>
  </si>
  <si>
    <t xml:space="preserve">San Miguel el Grande</t>
  </si>
  <si>
    <t xml:space="preserve">San Miguel Huautla</t>
  </si>
  <si>
    <t xml:space="preserve">San Miguel Mixtepec</t>
  </si>
  <si>
    <t xml:space="preserve">San Miguel Panixtlahuaca</t>
  </si>
  <si>
    <t xml:space="preserve">San Miguel Peras</t>
  </si>
  <si>
    <t xml:space="preserve">San Miguel Piedras</t>
  </si>
  <si>
    <t xml:space="preserve">San Miguel Quetzaltepec</t>
  </si>
  <si>
    <t xml:space="preserve">San Miguel Santa Flor</t>
  </si>
  <si>
    <t xml:space="preserve">San Miguel Soyaltepec</t>
  </si>
  <si>
    <t xml:space="preserve">San Miguel Suchixtepec</t>
  </si>
  <si>
    <t xml:space="preserve">San Miguel Tecomatlán</t>
  </si>
  <si>
    <t xml:space="preserve">San Miguel Tenango</t>
  </si>
  <si>
    <t xml:space="preserve">San Miguel Tequixtepec</t>
  </si>
  <si>
    <t xml:space="preserve">San Miguel Tilquiápam</t>
  </si>
  <si>
    <t xml:space="preserve">San Miguel Tlacamama</t>
  </si>
  <si>
    <t xml:space="preserve">San Miguel Tlacotepec</t>
  </si>
  <si>
    <t xml:space="preserve">San Miguel Tulancingo</t>
  </si>
  <si>
    <t xml:space="preserve">San Miguel Yotao</t>
  </si>
  <si>
    <t xml:space="preserve">San Nicolás Hidalgo</t>
  </si>
  <si>
    <t xml:space="preserve">San Pablo Coatlán</t>
  </si>
  <si>
    <t xml:space="preserve">San Pablo Cuatro Venados</t>
  </si>
  <si>
    <t xml:space="preserve">San Pablo Etla</t>
  </si>
  <si>
    <t xml:space="preserve">San Pablo Huitzo</t>
  </si>
  <si>
    <t xml:space="preserve">San Pablo Huixtepec</t>
  </si>
  <si>
    <t xml:space="preserve">San Pablo Macuiltianguis</t>
  </si>
  <si>
    <t xml:space="preserve">San Pablo Tijaltepec</t>
  </si>
  <si>
    <t xml:space="preserve">San Pablo Villa de Mitla</t>
  </si>
  <si>
    <t xml:space="preserve">San Pablo Yaganiza</t>
  </si>
  <si>
    <t xml:space="preserve">San Pedro Amuzgos</t>
  </si>
  <si>
    <t xml:space="preserve">San Pedro Apóstol</t>
  </si>
  <si>
    <t xml:space="preserve">San Pedro Atoyac</t>
  </si>
  <si>
    <t xml:space="preserve">San Pedro Cajonos</t>
  </si>
  <si>
    <t xml:space="preserve">San Pedro Comitancillo</t>
  </si>
  <si>
    <t xml:space="preserve">San Pedro Coxcaltepec Cántaros</t>
  </si>
  <si>
    <t xml:space="preserve">San Pedro el Alto</t>
  </si>
  <si>
    <t xml:space="preserve">San Pedro Huamelula</t>
  </si>
  <si>
    <t xml:space="preserve">San Pedro Huilotepec</t>
  </si>
  <si>
    <t xml:space="preserve">San Pedro Ixcatlán</t>
  </si>
  <si>
    <t xml:space="preserve">San Pedro Ixtlahuaca</t>
  </si>
  <si>
    <t xml:space="preserve">San Pedro Jaltepetongo</t>
  </si>
  <si>
    <t xml:space="preserve">San Pedro Jicayán</t>
  </si>
  <si>
    <t xml:space="preserve">San Pedro Jocotipac</t>
  </si>
  <si>
    <t xml:space="preserve">San Pedro Juchatengo</t>
  </si>
  <si>
    <t xml:space="preserve">San Pedro Mártir</t>
  </si>
  <si>
    <t xml:space="preserve">San Pedro Mártir Quiechapa</t>
  </si>
  <si>
    <t xml:space="preserve">San Pedro Mártir Yucuxaco</t>
  </si>
  <si>
    <t xml:space="preserve">San Pedro Mixtepec -Dto. 22 -</t>
  </si>
  <si>
    <t xml:space="preserve">San Pedro Mixtepec -Dto. 26 -</t>
  </si>
  <si>
    <t xml:space="preserve">San Pedro Molinos</t>
  </si>
  <si>
    <t xml:space="preserve">San Pedro Nopala</t>
  </si>
  <si>
    <t xml:space="preserve">San Pedro Ocopetatillo</t>
  </si>
  <si>
    <t xml:space="preserve">San Pedro Ocotepec</t>
  </si>
  <si>
    <t xml:space="preserve">San Pedro Pochutla</t>
  </si>
  <si>
    <t xml:space="preserve">San Pedro Quiatoni</t>
  </si>
  <si>
    <t xml:space="preserve">San Pedro Sochiápam</t>
  </si>
  <si>
    <t xml:space="preserve">San Pedro Tapanatepec</t>
  </si>
  <si>
    <t xml:space="preserve">San Pedro Taviche</t>
  </si>
  <si>
    <t xml:space="preserve">San Pedro Teozacoalco</t>
  </si>
  <si>
    <t xml:space="preserve">San Pedro Teutila</t>
  </si>
  <si>
    <t xml:space="preserve">San Pedro Tidaá</t>
  </si>
  <si>
    <t xml:space="preserve">San Pedro Topiltepec</t>
  </si>
  <si>
    <t xml:space="preserve">San Pedro Totolápam</t>
  </si>
  <si>
    <t xml:space="preserve">San Pedro y San Pablo Ayutla</t>
  </si>
  <si>
    <t xml:space="preserve">San Pedro y San Pablo Teposcolula</t>
  </si>
  <si>
    <t xml:space="preserve">San Pedro y San Pablo Tequixtepec</t>
  </si>
  <si>
    <t xml:space="preserve">San Pedro Yaneri</t>
  </si>
  <si>
    <t xml:space="preserve">San Pedro Yólox</t>
  </si>
  <si>
    <t xml:space="preserve">San Pedro Yucunama</t>
  </si>
  <si>
    <t xml:space="preserve">San Raymundo Jalpan</t>
  </si>
  <si>
    <t xml:space="preserve">San Sebastián Abasolo</t>
  </si>
  <si>
    <t xml:space="preserve">San Sebastián Coatlán</t>
  </si>
  <si>
    <t xml:space="preserve">San Sebastián Ixcapa</t>
  </si>
  <si>
    <t xml:space="preserve">San Sebastián Nicananduta</t>
  </si>
  <si>
    <t xml:space="preserve">San Sebastián Río Hondo</t>
  </si>
  <si>
    <t xml:space="preserve">San Sebastián Tecomaxtlahuaca</t>
  </si>
  <si>
    <t xml:space="preserve">San Sebastián Teitipac</t>
  </si>
  <si>
    <t xml:space="preserve">San Sebastián Tutla</t>
  </si>
  <si>
    <t xml:space="preserve">San Simón Almolongas</t>
  </si>
  <si>
    <t xml:space="preserve">San Simón Zahuatlán</t>
  </si>
  <si>
    <t xml:space="preserve">San Vicente Coatlán</t>
  </si>
  <si>
    <t xml:space="preserve">San Vicente Lachixío</t>
  </si>
  <si>
    <t xml:space="preserve">San Vicente Nuñú</t>
  </si>
  <si>
    <t xml:space="preserve">Santa Ana Ateixtlahuaca</t>
  </si>
  <si>
    <t xml:space="preserve">Santa Ana Cuauhtémoc</t>
  </si>
  <si>
    <t xml:space="preserve">Santa Ana del Valle</t>
  </si>
  <si>
    <t xml:space="preserve">Santa Ana Tavela</t>
  </si>
  <si>
    <t xml:space="preserve">Santa Ana Tlapacoyan</t>
  </si>
  <si>
    <t xml:space="preserve">Santa Ana Yareni</t>
  </si>
  <si>
    <t xml:space="preserve">Santa Ana Zegache</t>
  </si>
  <si>
    <t xml:space="preserve">Santa Catalina Quierí</t>
  </si>
  <si>
    <t xml:space="preserve">Santa Catarina Cuixtla</t>
  </si>
  <si>
    <t xml:space="preserve">Santa Catarina Ixtepeji</t>
  </si>
  <si>
    <t xml:space="preserve">Santa Catarina Juquila</t>
  </si>
  <si>
    <t xml:space="preserve">Santa Catarina Lachatao</t>
  </si>
  <si>
    <t xml:space="preserve">Santa Catarina Loxicha</t>
  </si>
  <si>
    <t xml:space="preserve">Santa Catarina Mechoacán</t>
  </si>
  <si>
    <t xml:space="preserve">Santa Catarina Minas</t>
  </si>
  <si>
    <t xml:space="preserve">Santa Catarina Quiané</t>
  </si>
  <si>
    <t xml:space="preserve">Santa Catarina Quioquitani</t>
  </si>
  <si>
    <t xml:space="preserve">Santa Catarina Tayata</t>
  </si>
  <si>
    <t xml:space="preserve">Santa Catarina Ticuá</t>
  </si>
  <si>
    <t xml:space="preserve">Santa Catarina Yosonotú</t>
  </si>
  <si>
    <t xml:space="preserve">Santa Catarina Zapoquila</t>
  </si>
  <si>
    <t xml:space="preserve">Santa Cruz Acatepec</t>
  </si>
  <si>
    <t xml:space="preserve">Santa Cruz Amilpas</t>
  </si>
  <si>
    <t xml:space="preserve">Santa Cruz de Bravo</t>
  </si>
  <si>
    <t xml:space="preserve">Santa Cruz Itundujia</t>
  </si>
  <si>
    <t xml:space="preserve">Santa Cruz Mixtepec</t>
  </si>
  <si>
    <t xml:space="preserve">Santa Cruz Nundaco</t>
  </si>
  <si>
    <t xml:space="preserve">Santa Cruz Papalutla</t>
  </si>
  <si>
    <t xml:space="preserve">Santa Cruz Tacache de Mina</t>
  </si>
  <si>
    <t xml:space="preserve">Santa Cruz Tacahua</t>
  </si>
  <si>
    <t xml:space="preserve">Santa Cruz Tayata</t>
  </si>
  <si>
    <t xml:space="preserve">Santa Cruz Xitla</t>
  </si>
  <si>
    <t xml:space="preserve">Santa Cruz Xoxocotlán</t>
  </si>
  <si>
    <t xml:space="preserve">Santa Cruz Zenzontepec</t>
  </si>
  <si>
    <t xml:space="preserve">Santa Gertrudis</t>
  </si>
  <si>
    <t xml:space="preserve">Santa Inés de Zaragoza</t>
  </si>
  <si>
    <t xml:space="preserve">Santa Inés del Monte</t>
  </si>
  <si>
    <t xml:space="preserve">Santa Inés Yatzeche</t>
  </si>
  <si>
    <t xml:space="preserve">Santa Lucía del Camino</t>
  </si>
  <si>
    <t xml:space="preserve">Santa Lucía Miahuatlán</t>
  </si>
  <si>
    <t xml:space="preserve">Santa Lucía Monteverde</t>
  </si>
  <si>
    <t xml:space="preserve">Santa Lucía Ocotlán</t>
  </si>
  <si>
    <t xml:space="preserve">Santa Magdalena Jicotlán</t>
  </si>
  <si>
    <t xml:space="preserve">Santa María Alotepec</t>
  </si>
  <si>
    <t xml:space="preserve">Santa María Apazco</t>
  </si>
  <si>
    <t xml:space="preserve">Santa María Atzompa</t>
  </si>
  <si>
    <t xml:space="preserve">Santa María Camotlán</t>
  </si>
  <si>
    <t xml:space="preserve">Santa María Chachoápam</t>
  </si>
  <si>
    <t xml:space="preserve">Santa María Chilchotla</t>
  </si>
  <si>
    <t xml:space="preserve">Santa María Chimalapa</t>
  </si>
  <si>
    <t xml:space="preserve">Santa María Colotepec</t>
  </si>
  <si>
    <t xml:space="preserve">Santa María Cortijo</t>
  </si>
  <si>
    <t xml:space="preserve">Santa María Coyotepec</t>
  </si>
  <si>
    <t xml:space="preserve">Santa María del Rosario</t>
  </si>
  <si>
    <t xml:space="preserve">Santa María del Tule</t>
  </si>
  <si>
    <t xml:space="preserve">Santa María Ecatepec</t>
  </si>
  <si>
    <t xml:space="preserve">Santa María Guelacé</t>
  </si>
  <si>
    <t xml:space="preserve">Santa María Guienagati</t>
  </si>
  <si>
    <t xml:space="preserve">Santa María Huatulco</t>
  </si>
  <si>
    <t xml:space="preserve">Santa María Huazolotitlán</t>
  </si>
  <si>
    <t xml:space="preserve">Santa María Ipalapa</t>
  </si>
  <si>
    <t xml:space="preserve">Santa María Ixcatlán</t>
  </si>
  <si>
    <t xml:space="preserve">Santa María Jacatepec</t>
  </si>
  <si>
    <t xml:space="preserve">Santa María Jalapa del Marqués</t>
  </si>
  <si>
    <t xml:space="preserve">Santa María Jaltianguis</t>
  </si>
  <si>
    <t xml:space="preserve">Santa María la Asunción</t>
  </si>
  <si>
    <t xml:space="preserve">Santa María Lachixío</t>
  </si>
  <si>
    <t xml:space="preserve">Santa María Mixtequilla</t>
  </si>
  <si>
    <t xml:space="preserve">Santa María Nativitas</t>
  </si>
  <si>
    <t xml:space="preserve">Santa María Nduayaco</t>
  </si>
  <si>
    <t xml:space="preserve">Santa María Ozolotepec</t>
  </si>
  <si>
    <t xml:space="preserve">Santa María Pápalo</t>
  </si>
  <si>
    <t xml:space="preserve">Santa María Peñoles</t>
  </si>
  <si>
    <t xml:space="preserve">Santa María Petapa</t>
  </si>
  <si>
    <t xml:space="preserve">Santa María Quiegolani</t>
  </si>
  <si>
    <t xml:space="preserve">Santa María Sola</t>
  </si>
  <si>
    <t xml:space="preserve">Santa María Tataltepec</t>
  </si>
  <si>
    <t xml:space="preserve">Santa María Tecomavaca</t>
  </si>
  <si>
    <t xml:space="preserve">Santa María Temaxcalapa</t>
  </si>
  <si>
    <t xml:space="preserve">Santa María Temaxcaltepec</t>
  </si>
  <si>
    <t xml:space="preserve">Santa María Teopoxco</t>
  </si>
  <si>
    <t xml:space="preserve">Santa María Tepantlali</t>
  </si>
  <si>
    <t xml:space="preserve">Santa María Texcatitlán</t>
  </si>
  <si>
    <t xml:space="preserve">Santa María Tlahuitoltepec</t>
  </si>
  <si>
    <t xml:space="preserve">Santa María Tlalixtac</t>
  </si>
  <si>
    <t xml:space="preserve">Santa María Tonameca</t>
  </si>
  <si>
    <t xml:space="preserve">Santa María Totolapilla</t>
  </si>
  <si>
    <t xml:space="preserve">Santa María Xadani</t>
  </si>
  <si>
    <t xml:space="preserve">Santa María Yalina</t>
  </si>
  <si>
    <t xml:space="preserve">Santa María Yavesía</t>
  </si>
  <si>
    <t xml:space="preserve">Santa María Yolotepec</t>
  </si>
  <si>
    <t xml:space="preserve">Santa María Yosoyúa</t>
  </si>
  <si>
    <t xml:space="preserve">Santa María Yucuhiti</t>
  </si>
  <si>
    <t xml:space="preserve">Santa María Zacatepec</t>
  </si>
  <si>
    <t xml:space="preserve">Santa María Zaniza</t>
  </si>
  <si>
    <t xml:space="preserve">Santa María Zoquitlán</t>
  </si>
  <si>
    <t xml:space="preserve">Santiago Amoltepec</t>
  </si>
  <si>
    <t xml:space="preserve">Santiago Apoala</t>
  </si>
  <si>
    <t xml:space="preserve">Santiago Apóstol</t>
  </si>
  <si>
    <t xml:space="preserve">Santiago Astata</t>
  </si>
  <si>
    <t xml:space="preserve">Santiago Atitlán</t>
  </si>
  <si>
    <t xml:space="preserve">Santiago Ayuquililla</t>
  </si>
  <si>
    <t xml:space="preserve">Santiago Cacaloxtepec</t>
  </si>
  <si>
    <t xml:space="preserve">Santiago Camotlán</t>
  </si>
  <si>
    <t xml:space="preserve">Santiago Chazumba</t>
  </si>
  <si>
    <t xml:space="preserve">Santiago Choápam</t>
  </si>
  <si>
    <t xml:space="preserve">Santiago Comaltepec</t>
  </si>
  <si>
    <t xml:space="preserve">Santiago del Río</t>
  </si>
  <si>
    <t xml:space="preserve">Santiago Huajolotitlán</t>
  </si>
  <si>
    <t xml:space="preserve">Santiago Huauclilla</t>
  </si>
  <si>
    <t xml:space="preserve">Santiago Ihuitlán Plumas</t>
  </si>
  <si>
    <t xml:space="preserve">Santiago Ixcuintepec</t>
  </si>
  <si>
    <t xml:space="preserve">Santiago Ixtayutla</t>
  </si>
  <si>
    <t xml:space="preserve">Santiago Jamiltepec</t>
  </si>
  <si>
    <t xml:space="preserve">Santiago Jocotepec</t>
  </si>
  <si>
    <t xml:space="preserve">Santiago Juxtlahuaca</t>
  </si>
  <si>
    <t xml:space="preserve">Santiago Lachiguiri</t>
  </si>
  <si>
    <t xml:space="preserve">Santiago Lalopa</t>
  </si>
  <si>
    <t xml:space="preserve">Santiago Laollaga</t>
  </si>
  <si>
    <t xml:space="preserve">Santiago Laxopa</t>
  </si>
  <si>
    <t xml:space="preserve">Santiago Llano Grande</t>
  </si>
  <si>
    <t xml:space="preserve">Santiago Matatlán</t>
  </si>
  <si>
    <t xml:space="preserve">Santiago Miltepec</t>
  </si>
  <si>
    <t xml:space="preserve">Santiago Minas</t>
  </si>
  <si>
    <t xml:space="preserve">Santiago Nacaltepec</t>
  </si>
  <si>
    <t xml:space="preserve">Santiago Nejapilla</t>
  </si>
  <si>
    <t xml:space="preserve">Santiago Niltepec</t>
  </si>
  <si>
    <t xml:space="preserve">Santiago Nundiche</t>
  </si>
  <si>
    <t xml:space="preserve">Santiago Nuyoó</t>
  </si>
  <si>
    <t xml:space="preserve">Santiago Pinotepa Nacional</t>
  </si>
  <si>
    <t xml:space="preserve">Santiago Suchilquitongo</t>
  </si>
  <si>
    <t xml:space="preserve">Santiago Tamazola</t>
  </si>
  <si>
    <t xml:space="preserve">Santiago Tapextla</t>
  </si>
  <si>
    <t xml:space="preserve">Santiago Tenango</t>
  </si>
  <si>
    <t xml:space="preserve">Santiago Tepetlapa</t>
  </si>
  <si>
    <t xml:space="preserve">Santiago Tetepec</t>
  </si>
  <si>
    <t xml:space="preserve">Santiago Texcalcingo</t>
  </si>
  <si>
    <t xml:space="preserve">Santiago Textitlán</t>
  </si>
  <si>
    <t xml:space="preserve">Santiago Tilantongo</t>
  </si>
  <si>
    <t xml:space="preserve">Santiago Tillo</t>
  </si>
  <si>
    <t xml:space="preserve">Santiago Tlazoyaltepec</t>
  </si>
  <si>
    <t xml:space="preserve">Santiago Xanica</t>
  </si>
  <si>
    <t xml:space="preserve">Santiago Xiacuí</t>
  </si>
  <si>
    <t xml:space="preserve">Santiago Yaitepec</t>
  </si>
  <si>
    <t xml:space="preserve">Santiago Yaveo</t>
  </si>
  <si>
    <t xml:space="preserve">Santiago Yolomécatl</t>
  </si>
  <si>
    <t xml:space="preserve">Santiago Yosondúa</t>
  </si>
  <si>
    <t xml:space="preserve">Santiago Yucuyachi</t>
  </si>
  <si>
    <t xml:space="preserve">Santiago Zacatepec</t>
  </si>
  <si>
    <t xml:space="preserve">Santiago Zoochila</t>
  </si>
  <si>
    <t xml:space="preserve">Santo Domingo Albarradas</t>
  </si>
  <si>
    <t xml:space="preserve">Santo Domingo Armenta</t>
  </si>
  <si>
    <t xml:space="preserve">Santo Domingo Chihuitán</t>
  </si>
  <si>
    <t xml:space="preserve">Santo Domingo de Morelos</t>
  </si>
  <si>
    <t xml:space="preserve">Santo Domingo Ingenio</t>
  </si>
  <si>
    <t xml:space="preserve">Santo Domingo Ixcatlán</t>
  </si>
  <si>
    <t xml:space="preserve">Santo Domingo Nuxaá</t>
  </si>
  <si>
    <t xml:space="preserve">Santo Domingo Ozolotepec</t>
  </si>
  <si>
    <t xml:space="preserve">Santo Domingo Petapa</t>
  </si>
  <si>
    <t xml:space="preserve">Santo Domingo Roayaga</t>
  </si>
  <si>
    <t xml:space="preserve">Santo Domingo Tehuantepec</t>
  </si>
  <si>
    <t xml:space="preserve">Santo Domingo Teojomulco</t>
  </si>
  <si>
    <t xml:space="preserve">Santo Domingo Tepuxtepec</t>
  </si>
  <si>
    <t xml:space="preserve">Santo Domingo Tlatayápam</t>
  </si>
  <si>
    <t xml:space="preserve">Santo Domingo Tomaltepec</t>
  </si>
  <si>
    <t xml:space="preserve">Santo Domingo Tonalá</t>
  </si>
  <si>
    <t xml:space="preserve">Santo Domingo Tonaltepec</t>
  </si>
  <si>
    <t xml:space="preserve">Santo Domingo Xagacía</t>
  </si>
  <si>
    <t xml:space="preserve">Santo Domingo Yanhuitlán</t>
  </si>
  <si>
    <t xml:space="preserve">Santo Domingo Yodohino</t>
  </si>
  <si>
    <t xml:space="preserve">Santo Domingo Zanatepec</t>
  </si>
  <si>
    <t xml:space="preserve">Santo Tomás Jalieza</t>
  </si>
  <si>
    <t xml:space="preserve">Santo Tomás Mazaltepec</t>
  </si>
  <si>
    <t xml:space="preserve">Santo Tomás Ocotepec</t>
  </si>
  <si>
    <t xml:space="preserve">Santo Tomás Tamazulapan</t>
  </si>
  <si>
    <t xml:space="preserve">Santos Reyes Nopala</t>
  </si>
  <si>
    <t xml:space="preserve">Santos Reyes Pápalo</t>
  </si>
  <si>
    <t xml:space="preserve">Santos Reyes Tepejillo</t>
  </si>
  <si>
    <t xml:space="preserve">Santos Reyes Yucuná</t>
  </si>
  <si>
    <t xml:space="preserve">Silacayoápam</t>
  </si>
  <si>
    <t xml:space="preserve">Sitio de Xitlapehua</t>
  </si>
  <si>
    <t xml:space="preserve">Soledad Etla</t>
  </si>
  <si>
    <t xml:space="preserve">Tamazulápam del Espíritu Santo</t>
  </si>
  <si>
    <t xml:space="preserve">Tanetze de Zaragoza</t>
  </si>
  <si>
    <t xml:space="preserve">Taniche</t>
  </si>
  <si>
    <t xml:space="preserve">Tataltepec de Valdés</t>
  </si>
  <si>
    <t xml:space="preserve">Teococuilco de Marcos Pérez</t>
  </si>
  <si>
    <t xml:space="preserve">Teotitlán de Flores Magón</t>
  </si>
  <si>
    <t xml:space="preserve">Teotitlán del Valle</t>
  </si>
  <si>
    <t xml:space="preserve">Teotongo</t>
  </si>
  <si>
    <t xml:space="preserve">Tepelmeme Villa de Morelos</t>
  </si>
  <si>
    <t xml:space="preserve">Tlacolula de Matamoros</t>
  </si>
  <si>
    <t xml:space="preserve">Tlacotepec Plumas</t>
  </si>
  <si>
    <t xml:space="preserve">Tlalixtac de Cabrera</t>
  </si>
  <si>
    <t xml:space="preserve">Totontepec Villa de Morelos</t>
  </si>
  <si>
    <t xml:space="preserve">Trinidad Zaachila</t>
  </si>
  <si>
    <t xml:space="preserve">Unión Hidalgo</t>
  </si>
  <si>
    <t xml:space="preserve">Valerio Trujano</t>
  </si>
  <si>
    <t xml:space="preserve">Villa de Chilapa de Díaz</t>
  </si>
  <si>
    <t xml:space="preserve">Villa de Etla</t>
  </si>
  <si>
    <t xml:space="preserve">Villa de Tamazulápam del Progreso</t>
  </si>
  <si>
    <t xml:space="preserve">Villa de Tututepec de Melchor Ocampo</t>
  </si>
  <si>
    <t xml:space="preserve">Villa de Zaachila</t>
  </si>
  <si>
    <t xml:space="preserve">Villa Díaz Ordaz</t>
  </si>
  <si>
    <t xml:space="preserve">Villa Sola de Vega</t>
  </si>
  <si>
    <t xml:space="preserve">Villa Talea de Castro</t>
  </si>
  <si>
    <t xml:space="preserve">Villa Tejúpam de la Unión</t>
  </si>
  <si>
    <t xml:space="preserve">Yaxe</t>
  </si>
  <si>
    <t xml:space="preserve">Yogana</t>
  </si>
  <si>
    <t xml:space="preserve">Yutanduchi de Guerrero</t>
  </si>
  <si>
    <t xml:space="preserve">Zapotitlán Lagunas</t>
  </si>
  <si>
    <t xml:space="preserve">Zapotitlán Palmas</t>
  </si>
  <si>
    <t xml:space="preserve">Zimatlán de Álvarez</t>
  </si>
  <si>
    <t xml:space="preserve">Formato 1 Estado de Situación Financiera Detallado - LDF</t>
  </si>
  <si>
    <t xml:space="preserve">Estado de Situación Financiera Detallado - LDF</t>
  </si>
  <si>
    <t xml:space="preserve">(PESOS)</t>
  </si>
  <si>
    <t xml:space="preserve">   Concepto (c)</t>
  </si>
  <si>
    <t xml:space="preserve">Concepto (c)</t>
  </si>
  <si>
    <t xml:space="preserve">ACTIVO</t>
  </si>
  <si>
    <t xml:space="preserve">PASIVO</t>
  </si>
  <si>
    <t xml:space="preserve">Activo Circulante</t>
  </si>
  <si>
    <t xml:space="preserve">Pasivo Circulante</t>
  </si>
  <si>
    <t xml:space="preserve">a. Efectivo y Equivalentes (a=a1+a2+a3+a4+a5+a6+a7)</t>
  </si>
  <si>
    <t xml:space="preserve">a. Cuentas por Pagar a Corto Plazo (a=a1+a2+a3+a4+a5+a6+a7+a8+a9)</t>
  </si>
  <si>
    <t xml:space="preserve">a1) Efectivo</t>
  </si>
  <si>
    <t xml:space="preserve">a1) Servicios Personales por Pagar a Corto Plazo</t>
  </si>
  <si>
    <t xml:space="preserve">a2) Bancos/Tesorería</t>
  </si>
  <si>
    <t xml:space="preserve">a2) Proveedores por Pagar a Corto Plazo</t>
  </si>
  <si>
    <t xml:space="preserve">a3) Bancos/Dependencias y Otros</t>
  </si>
  <si>
    <t xml:space="preserve">a3) Contratistas por Obras Públicas por Pagar a Corto Plazo</t>
  </si>
  <si>
    <t xml:space="preserve">a4) Inversiones Temporales (Hasta 3 meses)</t>
  </si>
  <si>
    <t xml:space="preserve">a4) Participaciones y Aportaciones por Pagar a Corto Plazo</t>
  </si>
  <si>
    <t xml:space="preserve">a5) Fondos con Afectación Específica</t>
  </si>
  <si>
    <t xml:space="preserve">a5) Transferencias Otorgadas por Pagar a Corto Plazo</t>
  </si>
  <si>
    <t xml:space="preserve">a6) Depósitos de Fondos de Terceros en Garantía y/o Administración</t>
  </si>
  <si>
    <t xml:space="preserve">a6) Intereses, Comisiones y Otros Gastos de la Deuda Pública por Pagar a Corto Plazo</t>
  </si>
  <si>
    <t xml:space="preserve">a7) Otros Efectivos y Equivalentes</t>
  </si>
  <si>
    <t xml:space="preserve">a7) Retenciones y Contribuciones por Pagar a Corto Plazo</t>
  </si>
  <si>
    <t xml:space="preserve">b. Derechos a Recibir Efectivo o Equivalentes (b=b1+b2+b3+b4+b5+b6+b7)</t>
  </si>
  <si>
    <t xml:space="preserve">a8) Devoluciones de la Ley de Ingresos por Pagar a Corto Plazo</t>
  </si>
  <si>
    <t xml:space="preserve">b1) Inversiones Financieras de Corto Plazo</t>
  </si>
  <si>
    <t xml:space="preserve">a9) Otras Cuentas por Pagar a Corto Plazo</t>
  </si>
  <si>
    <t xml:space="preserve">b2) Cuentas por Cobrar a Corto Plazo</t>
  </si>
  <si>
    <t xml:space="preserve">b. Documentos por Pagar a Corto Plazo (b=b1+b2+b3)</t>
  </si>
  <si>
    <t xml:space="preserve">b3) Deudores Diversos por Cobrar a Corto Plazo</t>
  </si>
  <si>
    <t xml:space="preserve">b1) Documentos Comerciales por Pagar a Corto Plazo</t>
  </si>
  <si>
    <t xml:space="preserve">b4) Ingresos por Recuperar a Corto Plazo</t>
  </si>
  <si>
    <t xml:space="preserve">b2) Documentos con Contratistas por Obras Públicas por Pagar a Corto Plazo</t>
  </si>
  <si>
    <t xml:space="preserve">b5) Deudores por Anticipos de la Tesorería a Corto Plazo</t>
  </si>
  <si>
    <t xml:space="preserve">b3) Otros Documentos por Pagar a Corto Plazo</t>
  </si>
  <si>
    <t xml:space="preserve">b6) Préstamos Otorgados a Corto Plazo</t>
  </si>
  <si>
    <t xml:space="preserve">c. Porción a Corto Plazo de la Deuda Pública a Largo Plazo (c=c1+c2)</t>
  </si>
  <si>
    <t xml:space="preserve">b7) Otros Derechos a Recibir Efectivo o Equivalentes a Corto Plazo</t>
  </si>
  <si>
    <t xml:space="preserve">c1) Porción a Corto Plazo de la Deuda Pública</t>
  </si>
  <si>
    <t xml:space="preserve">c. Derechos a Recibir Bienes o Servicios (c=c1+c2+c3+c4+c5)</t>
  </si>
  <si>
    <t xml:space="preserve">c2) Porción a Corto Plazo de Arrendamiento Financiero</t>
  </si>
  <si>
    <t xml:space="preserve">c1) Anticipo a Proveedores por Adquisición de Bienes y Prestación de Servicios a Corto Plazo</t>
  </si>
  <si>
    <t xml:space="preserve">d. Títulos y Valores a Corto Plazo</t>
  </si>
  <si>
    <t xml:space="preserve">c2) Anticipo a Proveedores por Adquisición de Bienes Inmuebles y Muebles a Corto Plazo</t>
  </si>
  <si>
    <t xml:space="preserve">e. Pasivos Diferidos a Corto Plazo (e=e1+e2+e3)</t>
  </si>
  <si>
    <t xml:space="preserve">c3) Anticipo a Proveedores por Adquisición de Bienes Intangibles a Corto Plazo</t>
  </si>
  <si>
    <t xml:space="preserve">e1) Ingresos Cobrados por Adelantado a Corto Plazo</t>
  </si>
  <si>
    <t xml:space="preserve">c4) Anticipo a Contratistas por Obras Públicas a Corto Plazo</t>
  </si>
  <si>
    <t xml:space="preserve">e2) Intereses Cobrados por Adelantado a Corto Plazo</t>
  </si>
  <si>
    <t xml:space="preserve">c5) Otros Derechos a Recibir Bienes o Servicios a Corto Plazo</t>
  </si>
  <si>
    <t xml:space="preserve">e3) Otros Pasivos Diferidos a Corto Plazo</t>
  </si>
  <si>
    <t xml:space="preserve">d. Inventarios (d=d1+d2+d3+d4+d5)</t>
  </si>
  <si>
    <t xml:space="preserve">f. Fondos y Bienes de Terceros en Garantía y/o Administración a Corto Plazo (f=f1+f2+f3+f4+f5+f6)</t>
  </si>
  <si>
    <t xml:space="preserve">d1) Inventario de Mercancías para Venta</t>
  </si>
  <si>
    <t xml:space="preserve">f1) Fondos en Garantía a Corto Plazo</t>
  </si>
  <si>
    <t xml:space="preserve">d2) Inventario de Mercancías Terminadas</t>
  </si>
  <si>
    <t xml:space="preserve">f2) Fondos en Administración a Corto Plazo</t>
  </si>
  <si>
    <t xml:space="preserve">d3) Inventario de Mercancías en Proceso de Elaboración</t>
  </si>
  <si>
    <t xml:space="preserve">f3) Fondos Contingentes a Corto Plazo</t>
  </si>
  <si>
    <t xml:space="preserve">d4) Inventario de Materias Primas, Materiales y Suministros para Producción</t>
  </si>
  <si>
    <t xml:space="preserve">f4) Fondos de Fideicomisos, Mandatos y Contratos Análogos a Corto Plazo</t>
  </si>
  <si>
    <t xml:space="preserve">d5) Bienes en Tránsito</t>
  </si>
  <si>
    <t xml:space="preserve">f5) Otros Fondos de Terceros en Garantía y/o Administración a Corto Plazo</t>
  </si>
  <si>
    <t xml:space="preserve">e. Almacenes</t>
  </si>
  <si>
    <t xml:space="preserve">f6) Valores y Bienes en Garantía a Corto Plazo</t>
  </si>
  <si>
    <t xml:space="preserve">f.  Estimación por Pérdida o Deterioro de Activos Circulantes (f=f1+f2)</t>
  </si>
  <si>
    <t xml:space="preserve">g. Provisiones a Corto Plazo (g=g1+g2+g3)</t>
  </si>
  <si>
    <t xml:space="preserve">f1) Estimaciones para Cuentas Incobrables por Derechos a Recibir Efectivo o Equivalentes</t>
  </si>
  <si>
    <t xml:space="preserve">g1) Provisión para Demandas y Juicios a Corto Plazo</t>
  </si>
  <si>
    <t xml:space="preserve">f2) Estimación por Deterioro de Inventarios</t>
  </si>
  <si>
    <t xml:space="preserve">g2) Provisión para Contingencias a Corto Plazo</t>
  </si>
  <si>
    <t xml:space="preserve">g. Otros Activos Circulantes (g=g1+g2+g3+g4)</t>
  </si>
  <si>
    <t xml:space="preserve">g3) Otras Provisiones a Corto Plazo</t>
  </si>
  <si>
    <t xml:space="preserve">g1) Valores en Garantía</t>
  </si>
  <si>
    <t xml:space="preserve">h. Otros Pasivos a Corto Plazo (h=h1+h2+h3)</t>
  </si>
  <si>
    <t xml:space="preserve">g2) Bienes en Garantía (excluye depósitos de fondos)</t>
  </si>
  <si>
    <t xml:space="preserve">h1) Ingresos por Clasificar</t>
  </si>
  <si>
    <t xml:space="preserve">g3) Bienes Derivados de Embargos, Decomisos, Aseguramientos y Dación en Pago</t>
  </si>
  <si>
    <t xml:space="preserve">h2) Recaudación por Participar</t>
  </si>
  <si>
    <t xml:space="preserve">g4) Adquisición con Fondos de Terceros</t>
  </si>
  <si>
    <t xml:space="preserve">h3) Otros Pasivos Circulantes</t>
  </si>
  <si>
    <t xml:space="preserve">IA. Total de Activos Circulantes (IA = a + b + c + d + e + f + g)</t>
  </si>
  <si>
    <t xml:space="preserve">IIA. Total de Pasivos Circulantes (IIA = a + b + c + d + e + f + g + h)</t>
  </si>
  <si>
    <t xml:space="preserve">Activo No Circulante</t>
  </si>
  <si>
    <t xml:space="preserve">Pasivo No Circulante</t>
  </si>
  <si>
    <t xml:space="preserve">a. Inversiones Financieras a Largo Plazo</t>
  </si>
  <si>
    <t xml:space="preserve">a. Cuentas por Pagar a Largo Plazo</t>
  </si>
  <si>
    <t xml:space="preserve">b. Derechos a Recibir Efectivo o Equivalentes a Largo Plazo </t>
  </si>
  <si>
    <t xml:space="preserve">b. Documentos por Pagar a Largo Plazo</t>
  </si>
  <si>
    <t xml:space="preserve">c. Bienes Inmuebles, Infraestructura y Construcciones en Proceso </t>
  </si>
  <si>
    <t xml:space="preserve">c. Deuda Pública a Largo Plazo</t>
  </si>
  <si>
    <t xml:space="preserve">d. Bienes Muebles </t>
  </si>
  <si>
    <t xml:space="preserve">d. Pasivos Diferidos a Largo Plazo</t>
  </si>
  <si>
    <t xml:space="preserve">e. Activos Intangibles </t>
  </si>
  <si>
    <t xml:space="preserve">e. Fondos y Bienes de Terceros en Garantía y/o en Administración a Largo Plazo</t>
  </si>
  <si>
    <t xml:space="preserve">f. Depreciación, Deterioro y Amortización Acumulada de Bienes </t>
  </si>
  <si>
    <t xml:space="preserve">f. Provisiones a Largo Plazo</t>
  </si>
  <si>
    <t xml:space="preserve">g. Activos Diferidos</t>
  </si>
  <si>
    <t xml:space="preserve">h. Estimación por Pérdida o Deterioro de Activos no Circulantes</t>
  </si>
  <si>
    <t xml:space="preserve">IIB. Total de Pasivos No Circulantes (IIB = a + b + c + d + e + f)</t>
  </si>
  <si>
    <t xml:space="preserve">i. Otros Activos no Circulantes</t>
  </si>
  <si>
    <t xml:space="preserve">II. Total del Pasivo (II = IIA + IIB)</t>
  </si>
  <si>
    <t xml:space="preserve">IB. Total de Activos No Circulantes (IB = a + b + c + d + e + f + g + h + i)</t>
  </si>
  <si>
    <t xml:space="preserve">HACIENDA PÚBLICA/PATRIMONIO</t>
  </si>
  <si>
    <t xml:space="preserve">I. Total del Activo (I = IA + IB)</t>
  </si>
  <si>
    <t xml:space="preserve">IIIA. Hacienda Pública/Patrimonio Contribuido (IIIA = a + b + c)</t>
  </si>
  <si>
    <t xml:space="preserve">a. Aportaciones</t>
  </si>
  <si>
    <t xml:space="preserve">b. Donaciones de Capital</t>
  </si>
  <si>
    <t xml:space="preserve">c. Actualización de la Hacienda Pública/Patrimonio</t>
  </si>
  <si>
    <t xml:space="preserve">IIIB. Hacienda Pública/Patrimonio Generado (IIIB = a + b + c + d + e)</t>
  </si>
  <si>
    <t xml:space="preserve">a. Resultados del Ejercicio (Ahorro/ Desahorro)</t>
  </si>
  <si>
    <t xml:space="preserve">b. Resultados de Ejercicios Anteriores</t>
  </si>
  <si>
    <t xml:space="preserve">c. Revalúos</t>
  </si>
  <si>
    <t xml:space="preserve">d. Reservas</t>
  </si>
  <si>
    <t xml:space="preserve">e. Rectificaciones de Resultados de Ejercicios Anteriores</t>
  </si>
  <si>
    <t xml:space="preserve">IIIC. Exceso o Insuficiencia en la Actualización de la Hacienda Pública/Patrimonio (IIIC=a+b)</t>
  </si>
  <si>
    <t xml:space="preserve">a. Resultado por Posición Monetaria</t>
  </si>
  <si>
    <t xml:space="preserve">b. Resultado por Tenencia de Activos no Monetarios</t>
  </si>
  <si>
    <t xml:space="preserve">III. Total Hacienda Pública/Patrimonio (III = IIIA + IIIB + IIIC)</t>
  </si>
  <si>
    <t xml:space="preserve">IV. Total del Pasivo y Hacienda Pública/Patrimonio (IV = II + III)</t>
  </si>
  <si>
    <t xml:space="preserve">CLAVE</t>
  </si>
  <si>
    <t xml:space="preserve">N1</t>
  </si>
  <si>
    <t xml:space="preserve">N2</t>
  </si>
  <si>
    <t xml:space="preserve">N3</t>
  </si>
  <si>
    <t xml:space="preserve">N4</t>
  </si>
  <si>
    <t xml:space="preserve">N5</t>
  </si>
  <si>
    <t xml:space="preserve">N6</t>
  </si>
  <si>
    <t xml:space="preserve">N7</t>
  </si>
  <si>
    <t xml:space="preserve">C  O  N  C  E  P  T  O  S</t>
  </si>
  <si>
    <t xml:space="preserve">EDO_ACT</t>
  </si>
  <si>
    <t xml:space="preserve">EDO_ANT</t>
  </si>
  <si>
    <t xml:space="preserve"> </t>
  </si>
  <si>
    <t xml:space="preserve">Efectivo y Equivalentes</t>
  </si>
  <si>
    <t xml:space="preserve">Efectivo</t>
  </si>
  <si>
    <t xml:space="preserve">Bancos/Tesorería</t>
  </si>
  <si>
    <t xml:space="preserve">Bancos/Dependencias y Otros</t>
  </si>
  <si>
    <t xml:space="preserve">Inversiones Temporales (Hasta 3 meses)</t>
  </si>
  <si>
    <t xml:space="preserve">Fondos con Afectación Específica</t>
  </si>
  <si>
    <t xml:space="preserve">Depósitos de Fondos de Terceros en Garantía y/o Administración</t>
  </si>
  <si>
    <t xml:space="preserve">Otros Efectivos y Equivalentes</t>
  </si>
  <si>
    <t xml:space="preserve">Derechos a Recibir Efectivo o Equivalentes</t>
  </si>
  <si>
    <t xml:space="preserve">Inversiones Financieras de Corto Plazo</t>
  </si>
  <si>
    <t xml:space="preserve">Cuentas por Cobrar a Corto Plazo</t>
  </si>
  <si>
    <t xml:space="preserve">Deudores Diversos por Cobrar a Corto Plazo</t>
  </si>
  <si>
    <t xml:space="preserve">Ingresos por Recuperar a Corto Plazo</t>
  </si>
  <si>
    <t xml:space="preserve">Deudores por Anticipos de la Tesorería a Corto Plazo</t>
  </si>
  <si>
    <t xml:space="preserve">Préstamos Otorgados a Corto Plazo</t>
  </si>
  <si>
    <t xml:space="preserve">Otros Derechos a Recibir Efectivo o Equivalentes a Corto Plazo</t>
  </si>
  <si>
    <t xml:space="preserve">Derechos a Recibir Bienes o Servicios</t>
  </si>
  <si>
    <t xml:space="preserve">Anticipo a Proveedores por Adquisición de Bienes y Prestación de Servicios a Corto Plazo</t>
  </si>
  <si>
    <t xml:space="preserve">Anticipo a Proveedores por Adquisición de Bienes Inmuebles y Muebles a Corto Plazo</t>
  </si>
  <si>
    <t xml:space="preserve">Anticipo a Proveedores por Adquisición de Bienes Intangibles a Corto Plazo</t>
  </si>
  <si>
    <t xml:space="preserve">Anticipo a Contratistas por Obras Públicas a Corto Plazo</t>
  </si>
  <si>
    <t xml:space="preserve">Otros Derechos a Recibir Bienes o Servicios a Corto Plazo</t>
  </si>
  <si>
    <t xml:space="preserve">Inventarios</t>
  </si>
  <si>
    <t xml:space="preserve">Inventario de Mercancías para Venta</t>
  </si>
  <si>
    <t xml:space="preserve">Inventario de Mercancías Terminadas</t>
  </si>
  <si>
    <t xml:space="preserve">Inventario de Mercancías en Proceso de Elaboración</t>
  </si>
  <si>
    <t xml:space="preserve">Inventario de Materias Primas, Materiales y Suministros para Producción</t>
  </si>
  <si>
    <t xml:space="preserve">Bienes en Tránsito</t>
  </si>
  <si>
    <t xml:space="preserve">Almacenes</t>
  </si>
  <si>
    <t xml:space="preserve">Estimación por Pérdida o Deterioro de Activos Circulantes</t>
  </si>
  <si>
    <t xml:space="preserve">Estimaciones para Cuentas Incobrables por Derechos a Recibir Efectivo o Equivalentes</t>
  </si>
  <si>
    <t xml:space="preserve">Estimación por Deterioro de Inventarios</t>
  </si>
  <si>
    <t xml:space="preserve">Otros Activos Circulantes</t>
  </si>
  <si>
    <t xml:space="preserve">Valores en Garantía</t>
  </si>
  <si>
    <t xml:space="preserve">Bienes en Garantía (excluye depósitos de fondos)</t>
  </si>
  <si>
    <t xml:space="preserve">Bienes Derivados de Embargos, Decomisos, Aseguramientos y Dación en Pago</t>
  </si>
  <si>
    <t xml:space="preserve">Adquisición con Fondos de Terceros</t>
  </si>
  <si>
    <t xml:space="preserve">Total de Activos Circulantes</t>
  </si>
  <si>
    <t xml:space="preserve"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</si>
  <si>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</si>
  <si>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</si>
  <si>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</si>
  <si>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</si>
  <si>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</si>
  <si>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 xml:space="preserve">Activos Diferidos</t>
  </si>
  <si>
    <t xml:space="preserve">Estimación por Pérdida o Deterioro de Activos no Circulantes</t>
  </si>
  <si>
    <t xml:space="preserve">Otros Activos no Circulantes</t>
  </si>
  <si>
    <t xml:space="preserve">Total de Activos No Circulantes</t>
  </si>
  <si>
    <t xml:space="preserve">Total del Activo</t>
  </si>
  <si>
    <t xml:space="preserve">Cuentas por Pagar a Corto Plazo</t>
  </si>
  <si>
    <t xml:space="preserve">Servicios Personales por Pagar a Corto Plazo</t>
  </si>
  <si>
    <t xml:space="preserve">Proveedores por Pagar a Corto Plazo</t>
  </si>
  <si>
    <t xml:space="preserve">Contratistas por Obras Públicas por Pagar a Corto Plazo</t>
  </si>
  <si>
    <t xml:space="preserve">Participaciones y Aportaciones por Pagar a Corto Plazo</t>
  </si>
  <si>
    <t xml:space="preserve">Transferencias Otorgadas por Pagar a Corto Plazo</t>
  </si>
  <si>
    <t xml:space="preserve">Intereses, Comisiones y Otros Gastos de la Deuda Pública por Pagar a Corto Plazo</t>
  </si>
  <si>
    <t xml:space="preserve">Retenciones y Contribuciones por Pagar a Corto Plazo</t>
  </si>
  <si>
    <t xml:space="preserve">Devoluciones de la Ley de Ingresos por Pagar a Corto Plazo</t>
  </si>
  <si>
    <t xml:space="preserve">Otras Cuentas por Pagar a Corto Plazo</t>
  </si>
  <si>
    <t xml:space="preserve">Documentos por Pagar a Corto Plazo</t>
  </si>
  <si>
    <t xml:space="preserve">Documentos Comerciales por Pagar a Corto Plazo</t>
  </si>
  <si>
    <t xml:space="preserve">Documentos con Contratistas por Obras Públicas por Pagar a Corto Plazo</t>
  </si>
  <si>
    <t xml:space="preserve">Otros Documentos por Pagar a Corto Plazo</t>
  </si>
  <si>
    <t xml:space="preserve">Porción a Corto Plazo de la Deuda Pública a Largo Plazo</t>
  </si>
  <si>
    <t xml:space="preserve">Porción a Corto Plazo de la Deuda Pública</t>
  </si>
  <si>
    <t xml:space="preserve">Porción a Corto Plazo de Arrendamiento Financiero</t>
  </si>
  <si>
    <t xml:space="preserve">Títulos y Valores a Corto Plazo</t>
  </si>
  <si>
    <t xml:space="preserve">Pasivos Diferidos a Corto Plazo</t>
  </si>
  <si>
    <t xml:space="preserve">Ingresos Cobrados por Adelantado a Corto Plazo</t>
  </si>
  <si>
    <t xml:space="preserve">Intereses Cobrados por Adelantado a Corto Plazo</t>
  </si>
  <si>
    <t xml:space="preserve">Otros Pasivos Diferidos a Corto Plazo</t>
  </si>
  <si>
    <t xml:space="preserve">Fondos y Bienes de Terceros en Garantía y/o Administración a Corto Plazo</t>
  </si>
  <si>
    <t xml:space="preserve">Fondos en Garantía a Corto Plazo</t>
  </si>
  <si>
    <t xml:space="preserve">Fondos en Administración a Corto Plazo</t>
  </si>
  <si>
    <t xml:space="preserve">Fondos Contingentes a Corto Plazo</t>
  </si>
  <si>
    <t xml:space="preserve">Fondos de Fideicomisos, Mandatos y Contratos Análogos a Corto Plazo</t>
  </si>
  <si>
    <t xml:space="preserve">Otros Fondos de Terceros en Garantía y/o Administración a Corto Plazo</t>
  </si>
  <si>
    <t xml:space="preserve">Valores y Bienes en Garantía a Corto Plazo</t>
  </si>
  <si>
    <t xml:space="preserve">Provisiones a Corto Plazo</t>
  </si>
  <si>
    <t xml:space="preserve">Provisión para Demandas y Juicios a Corto Plazo</t>
  </si>
  <si>
    <t xml:space="preserve">Provisión para Contingencias a Corto Plazo</t>
  </si>
  <si>
    <t xml:space="preserve">Otras Provisiones a Corto Plazo</t>
  </si>
  <si>
    <t xml:space="preserve">Otros Pasivos a Corto Plazo</t>
  </si>
  <si>
    <t xml:space="preserve">Ingresos por Clasificar</t>
  </si>
  <si>
    <t xml:space="preserve">Recaudación por Participar</t>
  </si>
  <si>
    <t xml:space="preserve">Otros Pasivos Circulantes</t>
  </si>
  <si>
    <t xml:space="preserve">Total de Pasivos Circulantes</t>
  </si>
  <si>
    <t xml:space="preserve">Cuentas por Pagar a Largo Plazo</t>
  </si>
  <si>
    <t xml:space="preserve">Documentos por Pagar a Largo Plazo</t>
  </si>
  <si>
    <t xml:space="preserve">Deuda Pública a Largo Plazo</t>
  </si>
  <si>
    <t xml:space="preserve">Pasivos Diferidos a Largo Plazo</t>
  </si>
  <si>
    <t xml:space="preserve">Fondos y Bienes de Terceros en Garantía y/o en Administración a Largo Plazo</t>
  </si>
  <si>
    <t xml:space="preserve">Provisiones a Largo Plazo</t>
  </si>
  <si>
    <t xml:space="preserve">Total de Pasivos No Circulantes</t>
  </si>
  <si>
    <t xml:space="preserve">Total del Pasivo</t>
  </si>
  <si>
    <t xml:space="preserve">Hacienda Pública/Patrimonio Contribuido</t>
  </si>
  <si>
    <t xml:space="preserve">Aportaciones</t>
  </si>
  <si>
    <t xml:space="preserve">Donaciones de Capital</t>
  </si>
  <si>
    <t xml:space="preserve">Actualización de la Hacienda Pública/Patrimonio</t>
  </si>
  <si>
    <t xml:space="preserve">Hacienda Pública/Patrimonio Generado</t>
  </si>
  <si>
    <t xml:space="preserve">Resultados del Ejercicio (Ahorro/ Desahorro)</t>
  </si>
  <si>
    <t xml:space="preserve">Resultados de Ejercicios Anteriores</t>
  </si>
  <si>
    <t xml:space="preserve">Revalúos</t>
  </si>
  <si>
    <t xml:space="preserve">Reservas</t>
  </si>
  <si>
    <t xml:space="preserve">Rectificaciones de Resultados de Ejercicios Anteriores</t>
  </si>
  <si>
    <t xml:space="preserve">Exceso o Insuficiencia en la Actualización de la Hacienda Pública/Patrimonio</t>
  </si>
  <si>
    <t xml:space="preserve">Resultado por Posición Monetaria</t>
  </si>
  <si>
    <t xml:space="preserve">Resultado por Tenencia de Activos no Monetarios</t>
  </si>
  <si>
    <t xml:space="preserve">Total Hacienda Pública/Patrimonio</t>
  </si>
  <si>
    <t xml:space="preserve">Total del Pasivo y Hacienda Pública/Patrimonio</t>
  </si>
  <si>
    <t xml:space="preserve">Formato 2 Informe Analítico de la Deuda Pública y Otros Pasivos - LDF</t>
  </si>
  <si>
    <t xml:space="preserve">Informe Analítico de la Deuda Pública y Otros Pasivos - LDF</t>
  </si>
  <si>
    <t xml:space="preserve">Denominación de la Deuda Pública y Otros Pasivos (c)</t>
  </si>
  <si>
    <t xml:space="preserve">Disposiciones del Periodo (e)</t>
  </si>
  <si>
    <t xml:space="preserve">Amortizaciones del Periodo (f)</t>
  </si>
  <si>
    <t xml:space="preserve">Revaluaciones, Reclasificaciones y Otros Ajustes (g)</t>
  </si>
  <si>
    <t xml:space="preserve">Saldo Final del Periodo (h)
h=d+e-f+g</t>
  </si>
  <si>
    <t xml:space="preserve">Pago de Intereses del Periodo (i)</t>
  </si>
  <si>
    <t xml:space="preserve">Pago de Comisiones y demás costos asociados durante el Periodo (j)</t>
  </si>
  <si>
    <t xml:space="preserve">1. Deuda Pública (1=A+B)</t>
  </si>
  <si>
    <t xml:space="preserve">A. Corto Plazo (A=a1+a2+a3)</t>
  </si>
  <si>
    <t xml:space="preserve">a1) Instituciones de Crédito</t>
  </si>
  <si>
    <t xml:space="preserve">a2) Títulos y Valores</t>
  </si>
  <si>
    <t xml:space="preserve">a3) Arrendamientos Financieros</t>
  </si>
  <si>
    <t xml:space="preserve">B. Largo Plazo (B=b1+b2+b3)</t>
  </si>
  <si>
    <t xml:space="preserve">b1) Instituciones de Crédito</t>
  </si>
  <si>
    <t xml:space="preserve">b2) Títulos y Valores</t>
  </si>
  <si>
    <t xml:space="preserve">b3) Arrendamientos Financieros</t>
  </si>
  <si>
    <t xml:space="preserve">2. Otros Pasivos </t>
  </si>
  <si>
    <t xml:space="preserve">3. Total de la Deuda Pública y Otros Pasivos (3=1+2)</t>
  </si>
  <si>
    <r>
      <rPr>
        <b val="true"/>
        <sz val="11"/>
        <color rgb="FF000000"/>
        <rFont val="Calibri"/>
        <family val="2"/>
        <charset val="1"/>
      </rPr>
      <t xml:space="preserve">4. Deuda Contingente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1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</si>
  <si>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Deuda Contingente 1</t>
  </si>
  <si>
    <t xml:space="preserve">B. Deuda Contingente 2</t>
  </si>
  <si>
    <t xml:space="preserve">C. Deuda Contingente XX</t>
  </si>
  <si>
    <t xml:space="preserve">*</t>
  </si>
  <si>
    <r>
      <rPr>
        <b val="true"/>
        <sz val="11"/>
        <color rgb="FF000000"/>
        <rFont val="Calibri"/>
        <family val="2"/>
        <charset val="1"/>
      </rPr>
      <t xml:space="preserve">5. Valor de Instrumentos Bono Cupón Cero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(Informativo)</t>
    </r>
  </si>
  <si>
    <t xml:space="preserve">A. Instrumento Bono Cupón Cero 1</t>
  </si>
  <si>
    <t xml:space="preserve">B. Instrumento Bono Cupón Cero 2</t>
  </si>
  <si>
    <t xml:space="preserve">C. Instrumento Bono Cupón Cero XX</t>
  </si>
  <si>
    <r>
      <rPr>
        <vertAlign val="superscript"/>
        <sz val="12"/>
        <rFont val="Calibri"/>
        <family val="2"/>
        <charset val="1"/>
      </rPr>
      <t xml:space="preserve">1</t>
    </r>
    <r>
      <rPr>
        <sz val="12"/>
        <rFont val="Calibri"/>
        <family val="2"/>
        <charset val="1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charset val="1"/>
      </rPr>
      <t xml:space="preserve">2</t>
    </r>
    <r>
      <rPr>
        <sz val="12"/>
        <rFont val="Calibri"/>
        <family val="2"/>
        <charset val="1"/>
      </rPr>
      <t xml:space="preserve">  Se refiere al valor del Bono Cupón Cero que respalda el pago de los créditos asociados al mismo (Activo).</t>
    </r>
  </si>
  <si>
    <t xml:space="preserve">Obligaciones a Corto Plazo (k)</t>
  </si>
  <si>
    <t xml:space="preserve">Monto Contratado (l)</t>
  </si>
  <si>
    <t xml:space="preserve">Plazo Pactado (m)</t>
  </si>
  <si>
    <t xml:space="preserve">Tasa de Interés (n)</t>
  </si>
  <si>
    <t xml:space="preserve">Comisiones y Costos Relacionados (o)</t>
  </si>
  <si>
    <t xml:space="preserve">Tasa Efectiva (p)</t>
  </si>
  <si>
    <t xml:space="preserve">6. Obligaciones a Corto Plazo (Informativo)</t>
  </si>
  <si>
    <t xml:space="preserve">A. Crédito 1</t>
  </si>
  <si>
    <t xml:space="preserve">B. Crédito 2</t>
  </si>
  <si>
    <t xml:space="preserve">C. Crédito XX</t>
  </si>
  <si>
    <t xml:space="preserve">SALDO_ANT</t>
  </si>
  <si>
    <t xml:space="preserve">DISP</t>
  </si>
  <si>
    <t xml:space="preserve">AMORT</t>
  </si>
  <si>
    <t xml:space="preserve">REVAL</t>
  </si>
  <si>
    <t xml:space="preserve">SALDO_FIN</t>
  </si>
  <si>
    <t xml:space="preserve">PAGO_INT</t>
  </si>
  <si>
    <t xml:space="preserve">PAGO_COM</t>
  </si>
  <si>
    <t xml:space="preserve">Denominación de la Deuda Pública y Otros Pasivos</t>
  </si>
  <si>
    <t xml:space="preserve">Deuda Pública</t>
  </si>
  <si>
    <t xml:space="preserve">Corto Plazo</t>
  </si>
  <si>
    <t xml:space="preserve">Instituciones de Crédito</t>
  </si>
  <si>
    <t xml:space="preserve">Títulos y Valores</t>
  </si>
  <si>
    <t xml:space="preserve">Arrendamientos Financieros</t>
  </si>
  <si>
    <t xml:space="preserve">Largo Plazo</t>
  </si>
  <si>
    <t xml:space="preserve">Otros Pasivos</t>
  </si>
  <si>
    <t xml:space="preserve">Total de la Deuda Pública y Otros Pasivos</t>
  </si>
  <si>
    <t xml:space="preserve">Deuda Contingente</t>
  </si>
  <si>
    <t xml:space="preserve">Valor de Instrumentos Bono Cupón Cero</t>
  </si>
  <si>
    <t xml:space="preserve">Obligaciones a Corto Plazo</t>
  </si>
  <si>
    <t xml:space="preserve">MONTO</t>
  </si>
  <si>
    <t xml:space="preserve">PLAZO</t>
  </si>
  <si>
    <t xml:space="preserve">TASA_INTERES</t>
  </si>
  <si>
    <t xml:space="preserve">COMISIONES</t>
  </si>
  <si>
    <t xml:space="preserve">TASA_EFECTIVA</t>
  </si>
  <si>
    <t xml:space="preserve">Formato 3 Informe Analítico de Obligaciones Diferentes de Financiamientos - LDF</t>
  </si>
  <si>
    <t xml:space="preserve">Informe Analítico de Obligaciones Diferentes de Financiamientos – LDF</t>
  </si>
  <si>
    <t xml:space="preserve">Denominación de las Obligaciones Diferentes de Financiamiento (c)</t>
  </si>
  <si>
    <t xml:space="preserve">Fecha del Contrato (d)</t>
  </si>
  <si>
    <t xml:space="preserve">Fecha de inicio de operación del proyecto (e)</t>
  </si>
  <si>
    <t xml:space="preserve">Fecha de vencimiento (f)</t>
  </si>
  <si>
    <t xml:space="preserve">Monto de la inversión pactado (g)</t>
  </si>
  <si>
    <t xml:space="preserve">Plazo pactado (h)</t>
  </si>
  <si>
    <t xml:space="preserve">Monto promedio mensual del pago de la contraprestación (i)</t>
  </si>
  <si>
    <t xml:space="preserve">Monto promedio mensual del pago de la contraprestación correspondiente al pago de inversión (j)</t>
  </si>
  <si>
    <t xml:space="preserve">A. Asociaciones Público Privadas (APP’s) (A=a+b+c+d)</t>
  </si>
  <si>
    <t xml:space="preserve">a) APP 1</t>
  </si>
  <si>
    <t xml:space="preserve">b) APP 2</t>
  </si>
  <si>
    <t xml:space="preserve">c) APP 3</t>
  </si>
  <si>
    <t xml:space="preserve">d) APP XX</t>
  </si>
  <si>
    <t xml:space="preserve">B. Otros Instrumentos (B=a+b+c+d)</t>
  </si>
  <si>
    <t xml:space="preserve">a) Otro Instrumento 1</t>
  </si>
  <si>
    <t xml:space="preserve">b) Otro Instrumento 2</t>
  </si>
  <si>
    <t xml:space="preserve">c) Otro Instrumento 3</t>
  </si>
  <si>
    <t xml:space="preserve">d) Otro Instrumento XX</t>
  </si>
  <si>
    <t xml:space="preserve">C. Total de Obligaciones Diferentes de Financiamiento (C=A+B)</t>
  </si>
  <si>
    <t xml:space="preserve">FECHA_CONTRATO</t>
  </si>
  <si>
    <t xml:space="preserve">FECHA_INICIO</t>
  </si>
  <si>
    <t xml:space="preserve">FECHA_VENCIMIENTO</t>
  </si>
  <si>
    <t xml:space="preserve">MONTO_INVERSION</t>
  </si>
  <si>
    <t xml:space="preserve">MONTO_PROMEDIO</t>
  </si>
  <si>
    <t xml:space="preserve">MONTO_PROMEDIO_INV</t>
  </si>
  <si>
    <t xml:space="preserve">MONTO_PAGADO</t>
  </si>
  <si>
    <t xml:space="preserve">MONTO_PAGADO_ACTUALIZADO</t>
  </si>
  <si>
    <t xml:space="preserve">SALDO_PENDIENTE</t>
  </si>
  <si>
    <t xml:space="preserve">Denominación de las Obligaciones Diferentes de Financiamiento</t>
  </si>
  <si>
    <t xml:space="preserve">Asociaciones Público Privadas</t>
  </si>
  <si>
    <t xml:space="preserve">Otros Instrumentos</t>
  </si>
  <si>
    <t xml:space="preserve">Total de Obligaciones Diferentes de Financiamiento</t>
  </si>
  <si>
    <t xml:space="preserve">Formato 4 Balance Presupuestario - LDF</t>
  </si>
  <si>
    <t xml:space="preserve">Balance Presupuestario - LDF</t>
  </si>
  <si>
    <t xml:space="preserve">Estimado/
Aprobado (d)</t>
  </si>
  <si>
    <t xml:space="preserve">Devengado</t>
  </si>
  <si>
    <t xml:space="preserve">Recaudado/
Pagado</t>
  </si>
  <si>
    <t xml:space="preserve">A. Ingresos Totales (A = A1+A2+A3)</t>
  </si>
  <si>
    <t xml:space="preserve">A1. Ingresos de Libre Disposición</t>
  </si>
  <si>
    <t xml:space="preserve">A2. Transferencias Federales Etiquetadas</t>
  </si>
  <si>
    <t xml:space="preserve">A3. Financiamiento Neto</t>
  </si>
  <si>
    <t xml:space="preserve">B. Egresos Presupuestarios1 (B = B1+B2)</t>
  </si>
  <si>
    <t xml:space="preserve">B1. Gasto No Etiquetado (sin incluir Amortización de la Deuda Pública)</t>
  </si>
  <si>
    <t xml:space="preserve">B2. Gasto Etiquetado (sin incluir Amortización de la Deuda Pública) </t>
  </si>
  <si>
    <t xml:space="preserve">C. Remanentes del Ejercicio Anterior ( C = C1 + C2 )</t>
  </si>
  <si>
    <t xml:space="preserve">C1. Remanentes de Ingresos de Libre Disposición aplicados en el periodo</t>
  </si>
  <si>
    <t xml:space="preserve">C2. Remanentes de Transferencias Federales Etiquetadas aplicados en el periodo</t>
  </si>
  <si>
    <t xml:space="preserve">I. Balance Presupuestario (I = A – B + C)  </t>
  </si>
  <si>
    <t xml:space="preserve">II. Balance Presupuestario sin Financiamiento Neto (II = I - A3)</t>
  </si>
  <si>
    <t xml:space="preserve">III. Balance Presupuestario sin Financiamiento Neto y sin Remanentes del Ejercicio Anterior (III= II - C)</t>
  </si>
  <si>
    <t xml:space="preserve">Concepto</t>
  </si>
  <si>
    <t xml:space="preserve">Aprobado</t>
  </si>
  <si>
    <t xml:space="preserve">Pagado</t>
  </si>
  <si>
    <t xml:space="preserve">E. Intereses, Comisiones y Gastos de la Deuda (E = E1+E2)</t>
  </si>
  <si>
    <t xml:space="preserve">E1. Intereses, Comisiones y Gastos de la Deuda con Gasto No Etiquetado</t>
  </si>
  <si>
    <t xml:space="preserve">E2. Intereses, Comisiones y Gastos de la Deuda con Gasto Etiquetado</t>
  </si>
  <si>
    <t xml:space="preserve">IV. Balance Primario (IV = III + E)</t>
  </si>
  <si>
    <t xml:space="preserve">Estimado/
Aprobado</t>
  </si>
  <si>
    <t xml:space="preserve">F. Financiamiento (F = F1 + F2)</t>
  </si>
  <si>
    <t xml:space="preserve">F1. Financiamiento con Fuente de Pago de Ingresos de Libre Disposición</t>
  </si>
  <si>
    <t xml:space="preserve">F2. Financiamiento con Fuente de Pago de Transferencias Federales Etiquetadas</t>
  </si>
  <si>
    <t xml:space="preserve">G. Amortización de la Deuda (G = G1 + G2)</t>
  </si>
  <si>
    <t xml:space="preserve">G1. Amortización de la Deuda Pública con Gasto No Etiquetado</t>
  </si>
  <si>
    <t xml:space="preserve">G2. Amortización de la Deuda Pública con Gasto Etiquetado</t>
  </si>
  <si>
    <t xml:space="preserve">A3. Financiamiento Neto (A3 = F – G )</t>
  </si>
  <si>
    <t xml:space="preserve">A1. Ingresos de Libre Disposición </t>
  </si>
  <si>
    <t xml:space="preserve">A3.1 Financiamiento Neto con Fuente de Pago de Ingresos de Libre Disposición (A3.1 = F1 – G1)</t>
  </si>
  <si>
    <t xml:space="preserve">V. Balance Presupuestario de Recursos Disponibles 
(V = A1 + A3.1 – B 1 + C1)</t>
  </si>
  <si>
    <t xml:space="preserve">VI. Balance Presupuestario de Recursos Disponibles sin Financiamiento Neto (VI = V – A3.1)</t>
  </si>
  <si>
    <t xml:space="preserve">A3.2 Financiamiento Neto con Fuente de Pago de Transferencias Federales Etiquetadas (A3.2 = F2 – G2)</t>
  </si>
  <si>
    <t xml:space="preserve">B2. Gasto Etiquetado (sin incluir Amortización de la Deuda Pública)</t>
  </si>
  <si>
    <t xml:space="preserve">VII. Balance Presupuestario de Recursos Etiquetados 
(VII = A2 + A3.2 – B2 + C2)</t>
  </si>
  <si>
    <t xml:space="preserve">VIII. Balance Presupuestario de Recursos Etiquetados sin Financiamiento Neto (VIII = VII – A3.2)</t>
  </si>
  <si>
    <t xml:space="preserve">EST_APROB</t>
  </si>
  <si>
    <t xml:space="preserve">DEVENGADO</t>
  </si>
  <si>
    <t xml:space="preserve">RECAUDADO_PAGADO</t>
  </si>
  <si>
    <t xml:space="preserve">Ingresos Totales</t>
  </si>
  <si>
    <t xml:space="preserve">Ingresos de Libre Disposición</t>
  </si>
  <si>
    <t xml:space="preserve">Transferencias Federales Etiquetadas</t>
  </si>
  <si>
    <t xml:space="preserve">Financiamiento Neto</t>
  </si>
  <si>
    <t xml:space="preserve">Egresos Presupuestarios</t>
  </si>
  <si>
    <t xml:space="preserve">Gasto No Etiquetado</t>
  </si>
  <si>
    <t xml:space="preserve">Gasto Etiquetado</t>
  </si>
  <si>
    <t xml:space="preserve">Remanentes del Ejercicio Anterior</t>
  </si>
  <si>
    <t xml:space="preserve">Remanentes de Ingresos de Libre Disposición aplicados en el periodo</t>
  </si>
  <si>
    <t xml:space="preserve">Remanentes de Transferencias Federales Etiquetadas aplicados en el periodo</t>
  </si>
  <si>
    <t xml:space="preserve">Balance Presupuestario</t>
  </si>
  <si>
    <t xml:space="preserve">Balance Presupuestario sin Financiamiento Neto</t>
  </si>
  <si>
    <t xml:space="preserve">Balance Presupuestario sin Financiamiento Neto y sin Remanentes del Ejercicio Anterior</t>
  </si>
  <si>
    <t xml:space="preserve">Intereses, Comisiones y Gastos de la Deuda</t>
  </si>
  <si>
    <t xml:space="preserve">Intereses, Comisiones y Gastos de la Deuda con Gasto No Etiquetado</t>
  </si>
  <si>
    <t xml:space="preserve">Intereses, Comisiones y Gastos de la Deuda con Gasto Etiquetado</t>
  </si>
  <si>
    <t xml:space="preserve">Balance Primario</t>
  </si>
  <si>
    <t xml:space="preserve">Financiamiento</t>
  </si>
  <si>
    <t xml:space="preserve">Financiamiento con Fuente de Pago de Ingresos de Libre Disposición</t>
  </si>
  <si>
    <t xml:space="preserve">Financiamiento con Fuente de Pago de Transferencias Federales Etiquetadas</t>
  </si>
  <si>
    <t xml:space="preserve">Amortización de la Deuda</t>
  </si>
  <si>
    <t xml:space="preserve">Financiamiento Neto con Fuente de Pago de Ingresos de Libre</t>
  </si>
  <si>
    <t xml:space="preserve">Amortización de la Deuda Pública con Gasto No Etiquetado</t>
  </si>
  <si>
    <t xml:space="preserve">Financiamiento Neto con Fuente de Pago de Transferencias Federales Etiquetadas</t>
  </si>
  <si>
    <t xml:space="preserve">Financiamiento con Fuente de Pago de Transferencias Federales</t>
  </si>
  <si>
    <t xml:space="preserve">Amortización de la Deuda Pública con Gasto Etiquetado</t>
  </si>
  <si>
    <t xml:space="preserve">Balance Presupuestario de Recursos Etiquetados</t>
  </si>
  <si>
    <t xml:space="preserve">Balance Presupuestario de Recursos Etiquetados sin Financiamiento</t>
  </si>
  <si>
    <t xml:space="preserve">Formato 5 Estado Analítico de Ingresos Detallado - LDF</t>
  </si>
  <si>
    <t xml:space="preserve">Estado Analítico de Ingresos Detallado - LDF</t>
  </si>
  <si>
    <t xml:space="preserve">Concepto (c) </t>
  </si>
  <si>
    <t xml:space="preserve">Ingreso</t>
  </si>
  <si>
    <t xml:space="preserve">Diferencia (e)</t>
  </si>
  <si>
    <t xml:space="preserve">Estimado (d)</t>
  </si>
  <si>
    <t xml:space="preserve">Ampliaciones/ (Reducciones)</t>
  </si>
  <si>
    <t xml:space="preserve">Modificado</t>
  </si>
  <si>
    <t xml:space="preserve">Recaudado</t>
  </si>
  <si>
    <t xml:space="preserve">A. Impuestos</t>
  </si>
  <si>
    <t xml:space="preserve">B. Cuotas y Aportaciones de Seguridad Social</t>
  </si>
  <si>
    <t xml:space="preserve">C. Contribuciones de Mejoras</t>
  </si>
  <si>
    <t xml:space="preserve">D. Derechos</t>
  </si>
  <si>
    <t xml:space="preserve">E. Productos</t>
  </si>
  <si>
    <t xml:space="preserve">F. Aprovechamientos</t>
  </si>
  <si>
    <t xml:space="preserve">G. Ingresos por Ventas de Bienes y Servicios</t>
  </si>
  <si>
    <t xml:space="preserve">H. Participaciones (H=h1+h2+h3+h4+h5+h6+h7+h8+h9+h10+h11)</t>
  </si>
  <si>
    <t xml:space="preserve">h1) Fondo General de Participaciones </t>
  </si>
  <si>
    <t xml:space="preserve">h2) Fondo de Fomento Municipal</t>
  </si>
  <si>
    <t xml:space="preserve">h3) Fondo de Fiscalización y Recaudación</t>
  </si>
  <si>
    <t xml:space="preserve">h4) Fondo de Compensación</t>
  </si>
  <si>
    <t xml:space="preserve">h5) Fondo de Extracción de Hidrocarburos</t>
  </si>
  <si>
    <t xml:space="preserve">h6) Impuesto Especial Sobre Producción y Servicios</t>
  </si>
  <si>
    <t xml:space="preserve">h7) 0.136% de la Recaudación Federal Participable</t>
  </si>
  <si>
    <t xml:space="preserve">h8) 3.17% Sobre Extracción de Petróleo</t>
  </si>
  <si>
    <t xml:space="preserve">h9) Gasolinas y Diésel</t>
  </si>
  <si>
    <t xml:space="preserve">h10) Fondo del Impuesto Sobre la Renta</t>
  </si>
  <si>
    <t xml:space="preserve">h11) Fondo de Estabilización de los Ingresos de las Entidades Federativas</t>
  </si>
  <si>
    <t xml:space="preserve">I. Incentivos Derivados de la Colaboración Fiscal (I=i1+i2+i3+i4+i5)</t>
  </si>
  <si>
    <t xml:space="preserve">i1) Tenencia o Uso de Vehículos</t>
  </si>
  <si>
    <t xml:space="preserve">i2) Fondo de Compensación ISAN</t>
  </si>
  <si>
    <t xml:space="preserve">i3) Impuesto Sobre Automóviles Nuevos</t>
  </si>
  <si>
    <t xml:space="preserve">i4) Fondo de Compensación de Repecos-Intermedios</t>
  </si>
  <si>
    <t xml:space="preserve">i5) Otros Incentivos Económicos</t>
  </si>
  <si>
    <t xml:space="preserve">J. Transferencias</t>
  </si>
  <si>
    <t xml:space="preserve">K. Convenios</t>
  </si>
  <si>
    <t xml:space="preserve">k1) Otros Convenios y Subsidios</t>
  </si>
  <si>
    <t xml:space="preserve">L. Otros Ingresos de Libre Disposición (L=l1+l2)</t>
  </si>
  <si>
    <t xml:space="preserve">l1) Participaciones en Ingresos Locales </t>
  </si>
  <si>
    <t xml:space="preserve">l2) Otros Ingresos de Libre Disposición</t>
  </si>
  <si>
    <t xml:space="preserve">I. Total de Ingresos de Libre Disposición (I=A+B+C+D+E+F+G+H+I+J+K+L)</t>
  </si>
  <si>
    <t xml:space="preserve">Ingresos Excedentes de Ingresos de Libre Disposición</t>
  </si>
  <si>
    <t xml:space="preserve">Transferencias Federales Etiquetadas </t>
  </si>
  <si>
    <t xml:space="preserve">A. Aportaciones (A=a1+a2+a3+a4+a5+a6+a7+a8)</t>
  </si>
  <si>
    <t xml:space="preserve">a1) Fondo de Aportaciones para la Nómina Educativa y Gasto Operativo</t>
  </si>
  <si>
    <t xml:space="preserve">a2) Fondo de Aportaciones para los Servicios de Salud</t>
  </si>
  <si>
    <t xml:space="preserve">a3) Fondo de Aportaciones para la Infraestructura Social</t>
  </si>
  <si>
    <t xml:space="preserve">a4) Fondo de Aportaciones para el Fortalecimiento de los Municipios y de las Demarcaciones Territoriales del Distrito Federal</t>
  </si>
  <si>
    <t xml:space="preserve">a5) Fondo de Aportaciones Múltiples</t>
  </si>
  <si>
    <t xml:space="preserve">a6) Fondo de Aportaciones para la Educación Tecnológica y de Adultos</t>
  </si>
  <si>
    <t xml:space="preserve">a7) Fondo de Aportaciones para la Seguridad Pública de los Estados y del Distrito Federal</t>
  </si>
  <si>
    <t xml:space="preserve">a8) Fondo de Aportaciones para el Fortalecimiento de las Entidades Federativas</t>
  </si>
  <si>
    <t xml:space="preserve">B. Convenios (B=b1+b2+b3+b4)</t>
  </si>
  <si>
    <t xml:space="preserve">b1) Convenios de Protección Social en Salud</t>
  </si>
  <si>
    <t xml:space="preserve">b2) Convenios de Descentralización</t>
  </si>
  <si>
    <t xml:space="preserve">b3) Convenios de Reasignación</t>
  </si>
  <si>
    <t xml:space="preserve">b4) Otros Convenios y Subsidios</t>
  </si>
  <si>
    <t xml:space="preserve">C. Fondos Distintos de Aportaciones (C=c1+c2)</t>
  </si>
  <si>
    <t xml:space="preserve">c1) Fondo para Entidades Federativas y Municipios Productores de Hidrocarburos</t>
  </si>
  <si>
    <t xml:space="preserve">c2) Fondo Minero</t>
  </si>
  <si>
    <t xml:space="preserve">D. Transferencias, Subsidios y Subvenciones, y Pensiones y Jubilaciones</t>
  </si>
  <si>
    <t xml:space="preserve">E. Otras Transferencias Federales Etiquetadas</t>
  </si>
  <si>
    <t xml:space="preserve">II. Total de Transferencias Federales Etiquetadas (II = A + B + C + D + E)</t>
  </si>
  <si>
    <t xml:space="preserve">III. Ingresos Derivados de Financiamientos (III = A)</t>
  </si>
  <si>
    <t xml:space="preserve">A. Ingresos Derivados de Financiamientos</t>
  </si>
  <si>
    <t xml:space="preserve">IV. Total de Ingresos (IV = I + II + III)</t>
  </si>
  <si>
    <t xml:space="preserve">Datos Informativos</t>
  </si>
  <si>
    <t xml:space="preserve">1. Ingresos Derivados de Financiamientos con Fuente de Pago de Ingresos de Libre Disposición</t>
  </si>
  <si>
    <t xml:space="preserve">2. Ingresos Derivados de Financiamientos con Fuente de Pago de Transferencias Federales Etiquetadas</t>
  </si>
  <si>
    <t xml:space="preserve">3. Ingresos Derivados de Financiamientos (3 = 1 + 2)</t>
  </si>
  <si>
    <t xml:space="preserve">ESTIMADO</t>
  </si>
  <si>
    <t xml:space="preserve">AMPLIACIONES</t>
  </si>
  <si>
    <t xml:space="preserve">MODIFICADO</t>
  </si>
  <si>
    <t xml:space="preserve">RECAUDADO</t>
  </si>
  <si>
    <t xml:space="preserve">DIFERENCIA</t>
  </si>
  <si>
    <t xml:space="preserve">Impuestos</t>
  </si>
  <si>
    <t xml:space="preserve">Cuotas y Aportaciones de Seguridad Social</t>
  </si>
  <si>
    <t xml:space="preserve">Contribuciones de Mejoras</t>
  </si>
  <si>
    <t xml:space="preserve">Derechos</t>
  </si>
  <si>
    <t xml:space="preserve">Productos</t>
  </si>
  <si>
    <t xml:space="preserve">Aprovechamientos</t>
  </si>
  <si>
    <t xml:space="preserve">Ingresos por Ventas de Bienes y Servicios</t>
  </si>
  <si>
    <t xml:space="preserve">Participaciones</t>
  </si>
  <si>
    <t xml:space="preserve">Fondo General de Participaciones </t>
  </si>
  <si>
    <t xml:space="preserve">Fondo de Fomento Municipal</t>
  </si>
  <si>
    <t xml:space="preserve">Fondo de Fiscalización y Recaudación</t>
  </si>
  <si>
    <t xml:space="preserve">Fondo de Compensación</t>
  </si>
  <si>
    <t xml:space="preserve">Fondo de Extracción de Hidrocarburos</t>
  </si>
  <si>
    <t xml:space="preserve">Impuesto Especial Sobre Producción y Servicios</t>
  </si>
  <si>
    <t xml:space="preserve">0.136% de la Recaudación Federal Participable</t>
  </si>
  <si>
    <t xml:space="preserve">3.17% Sobre Extracción de Petróleo</t>
  </si>
  <si>
    <t xml:space="preserve">Gasolinas y Diésel</t>
  </si>
  <si>
    <t xml:space="preserve">Fondo del Impuesto Sobre la Renta</t>
  </si>
  <si>
    <t xml:space="preserve">Fondo de Estabilización de los Ingresos de las Entidades Federativas</t>
  </si>
  <si>
    <t xml:space="preserve">Incentivos Derivados de la Colaboración Fiscal</t>
  </si>
  <si>
    <t xml:space="preserve">Tenencia o Uso de Vehículos</t>
  </si>
  <si>
    <t xml:space="preserve">Fondo de Compensación ISAN</t>
  </si>
  <si>
    <t xml:space="preserve">Impuesto Sobre Automóviles Nuevos</t>
  </si>
  <si>
    <t xml:space="preserve">Fondo de Compensación de Repecos-Intermedios</t>
  </si>
  <si>
    <t xml:space="preserve">Otros Incentivos Económicos</t>
  </si>
  <si>
    <t xml:space="preserve">Transferencias</t>
  </si>
  <si>
    <t xml:space="preserve">Convenios</t>
  </si>
  <si>
    <t xml:space="preserve">Otros Convenios y Subsidios</t>
  </si>
  <si>
    <t xml:space="preserve">Otros Ingresos de Libre Disposición (L=l1+l2)</t>
  </si>
  <si>
    <t xml:space="preserve">Participaciones en Ingresos Locales </t>
  </si>
  <si>
    <t xml:space="preserve">Otros Ingresos de Libre Disposición</t>
  </si>
  <si>
    <t xml:space="preserve">Total de Ingresos de Libre Disposición</t>
  </si>
  <si>
    <t xml:space="preserve">Fondo de Aportaciones para la Nómina Educativa y Gasto Operativo</t>
  </si>
  <si>
    <t xml:space="preserve">Fondo de Aportaciones para los Servicios de Salud</t>
  </si>
  <si>
    <t xml:space="preserve">Fondo de Aportaciones para la Infraestructura Social</t>
  </si>
  <si>
    <t xml:space="preserve">Fondo de Aportaciones para el Fortalecimiento de los Municipios y de las Demarcaciones Territoriales del Distrito Federal</t>
  </si>
  <si>
    <t xml:space="preserve">Fondo de Aportaciones Múltiples</t>
  </si>
  <si>
    <t xml:space="preserve">Fondo de Aportaciones para la Educación Tecnológica y de Adultos</t>
  </si>
  <si>
    <t xml:space="preserve">Fondo de Aportaciones para la Seguridad Pública de los Estados y del Distrito Federal</t>
  </si>
  <si>
    <t xml:space="preserve">Fondo de Aportaciones para el Fortalecimiento de las Entidades Federativas</t>
  </si>
  <si>
    <t xml:space="preserve">Convenios de Protección Social en Salud</t>
  </si>
  <si>
    <t xml:space="preserve">Convenios de Descentralización</t>
  </si>
  <si>
    <t xml:space="preserve">Convenios de Reasignación</t>
  </si>
  <si>
    <t xml:space="preserve">Fondos Distintos de Aportaciones</t>
  </si>
  <si>
    <t xml:space="preserve">Fondo para Entidades Federativas y Municipios Productores de Hidrocarburos</t>
  </si>
  <si>
    <t xml:space="preserve">Fondo Minero</t>
  </si>
  <si>
    <t xml:space="preserve">Transferencias, Subsidios y Subvenciones, y Pensiones y Jubilaciones</t>
  </si>
  <si>
    <t xml:space="preserve">Otras Transferencias Federales Etiquetadas</t>
  </si>
  <si>
    <t xml:space="preserve">Total de Transferencias Federales Etiquetadas</t>
  </si>
  <si>
    <t xml:space="preserve">Ingresos Derivados de Financiamientos</t>
  </si>
  <si>
    <t xml:space="preserve">Ingresos Derivados de Financiamientos con Fuente de Pago de Ingresos de Libre Disposición</t>
  </si>
  <si>
    <t xml:space="preserve">Ingresos Derivados de Financiamientos con Fuente de Pago de Transferencias Federales Etiquetadas</t>
  </si>
  <si>
    <t xml:space="preserve">Formato 6 a) Estado Analítico del Ejercicio del Presupuesto de Egresos Detallado - LDF 
                       (Clasificación por Objeto del Gasto)</t>
  </si>
  <si>
    <t xml:space="preserve">Estado Analítico del Ejercicio del Presupuesto de Egresos Detallado - LDF</t>
  </si>
  <si>
    <t xml:space="preserve">Clasificación por Objeto del Gasto (Capítulo y Concepto) </t>
  </si>
  <si>
    <t xml:space="preserve">Egresos</t>
  </si>
  <si>
    <t xml:space="preserve">Subejercicio (e)</t>
  </si>
  <si>
    <t xml:space="preserve">Aprobado (d)</t>
  </si>
  <si>
    <t xml:space="preserve">Ampliaciones/ (Reducciones) </t>
  </si>
  <si>
    <t xml:space="preserve">Modificado </t>
  </si>
  <si>
    <t xml:space="preserve">Pagado </t>
  </si>
  <si>
    <t xml:space="preserve">I. Gasto No Etiquetado (I=A+B+C+D+E+F+G+H+I)</t>
  </si>
  <si>
    <t xml:space="preserve">A. Servicios Personales (A=a1+a2+a3+a4+a5+a6+a7)</t>
  </si>
  <si>
    <t xml:space="preserve">a1) Remuneraciones al Personal de Carácter Permanente</t>
  </si>
  <si>
    <t xml:space="preserve">a2) Remuneraciones al Personal de Carácter Transitorio</t>
  </si>
  <si>
    <t xml:space="preserve">a3) Remuneraciones Adicionales y Especiales</t>
  </si>
  <si>
    <t xml:space="preserve">a4) Seguridad Social</t>
  </si>
  <si>
    <t xml:space="preserve">a5) Otras Prestaciones Sociales y Económicas</t>
  </si>
  <si>
    <t xml:space="preserve">a6) Previsiones</t>
  </si>
  <si>
    <t xml:space="preserve">a7) Pago de Estímulos a Servidores Públicos</t>
  </si>
  <si>
    <t xml:space="preserve">B. Materiales y Suministros (B=b1+b2+b3+b4+b5+b6+b7+b8+b9)</t>
  </si>
  <si>
    <t xml:space="preserve">b1) Materiales de Administración, Emisión de Documentos y Artículos Oficiales</t>
  </si>
  <si>
    <t xml:space="preserve">b2) Alimentos y Utensilios</t>
  </si>
  <si>
    <t xml:space="preserve">b3) Materias Primas y Materiales de Producción y Comercialización</t>
  </si>
  <si>
    <t xml:space="preserve">b4) Materiales y Artículos de Construcción y de Reparación</t>
  </si>
  <si>
    <t xml:space="preserve">b5) Productos Químicos, Farmacéuticos y de Laboratorio</t>
  </si>
  <si>
    <t xml:space="preserve">b6) Combustibles, Lubricantes y Aditivos</t>
  </si>
  <si>
    <t xml:space="preserve">b7) Vestuario, Blancos, Prendas de Protección y Artículos Deportivos</t>
  </si>
  <si>
    <t xml:space="preserve">b8) Materiales y Suministros Para Seguridad</t>
  </si>
  <si>
    <t xml:space="preserve">b9) Herramientas, Refacciones y Accesorios Menores</t>
  </si>
  <si>
    <t xml:space="preserve">C. Servicios Generales (C=c1+c2+c3+c4+c5+c6+c7+c8+c9)</t>
  </si>
  <si>
    <t xml:space="preserve">c1) Servicios Básicos</t>
  </si>
  <si>
    <t xml:space="preserve">c2) Servicios de Arrendamiento</t>
  </si>
  <si>
    <t xml:space="preserve">c3) Servicios Profesionales, Científicos, Técnicos y Otros Servicios</t>
  </si>
  <si>
    <t xml:space="preserve">c4) Servicios Financieros, Bancarios y Comerciales</t>
  </si>
  <si>
    <t xml:space="preserve">c5) Servicios de Instalación, Reparación, Mantenimiento y Conservación</t>
  </si>
  <si>
    <t xml:space="preserve">c6) Servicios de Comunicación Social y Publicidad</t>
  </si>
  <si>
    <t xml:space="preserve">c7) Servicios de Traslado y Viáticos</t>
  </si>
  <si>
    <t xml:space="preserve">c8) Servicios Oficiales</t>
  </si>
  <si>
    <t xml:space="preserve">c9) Otros Servicios Generales</t>
  </si>
  <si>
    <t xml:space="preserve">D. Transferencias, Asignaciones, Subsidios y Otras Ayudas (D=d1+d2+d3+d4+d5+d6+d7+d8+d9)</t>
  </si>
  <si>
    <t xml:space="preserve">d1) Transferencias Internas y Asignaciones al Sector Público</t>
  </si>
  <si>
    <t xml:space="preserve">d2) Transferencias al Resto del Sector Público</t>
  </si>
  <si>
    <t xml:space="preserve">d3) Subsidios y Subvenciones</t>
  </si>
  <si>
    <t xml:space="preserve">d4) Ayudas Sociales</t>
  </si>
  <si>
    <t xml:space="preserve">d5) Pensiones y Jubilaciones</t>
  </si>
  <si>
    <t xml:space="preserve">d6) Transferencias a Fideicomisos, Mandatos y Otros Análogos</t>
  </si>
  <si>
    <t xml:space="preserve">d7) Transferencias a la Seguridad Social</t>
  </si>
  <si>
    <t xml:space="preserve">d8) Donativos</t>
  </si>
  <si>
    <t xml:space="preserve">d9) Transferencias al Exterior</t>
  </si>
  <si>
    <t xml:space="preserve">E. Bienes Muebles, Inmuebles e Intangibles (E=e1+e2+e3+e4+e5+e6+e7+e8+e9)</t>
  </si>
  <si>
    <t xml:space="preserve">e1) Mobiliario y Equipo de Administración</t>
  </si>
  <si>
    <t xml:space="preserve">e2) Mobiliario y Equipo Educacional y Recreativo</t>
  </si>
  <si>
    <t xml:space="preserve">e3) Equipo e Instrumental Médico y de Laboratorio</t>
  </si>
  <si>
    <t xml:space="preserve">e4) Vehículos y Equipo de Transporte</t>
  </si>
  <si>
    <t xml:space="preserve">e5) Equipo de Defensa y Seguridad</t>
  </si>
  <si>
    <t xml:space="preserve">e6) Maquinaria, Otros Equipos y Herramientas</t>
  </si>
  <si>
    <t xml:space="preserve">e7) Activos Biológicos</t>
  </si>
  <si>
    <t xml:space="preserve">e8) Bienes Inmuebles</t>
  </si>
  <si>
    <t xml:space="preserve">e9) Activos Intangibles</t>
  </si>
  <si>
    <t xml:space="preserve">F. Inversión Pública (F=f1+f2+f3)</t>
  </si>
  <si>
    <t xml:space="preserve">f1) Obra Pública en Bienes de Dominio Público</t>
  </si>
  <si>
    <t xml:space="preserve">f2) Obra Pública en Bienes Propios</t>
  </si>
  <si>
    <t xml:space="preserve">f3) Proyectos Productivos y Acciones de Fomento</t>
  </si>
  <si>
    <t xml:space="preserve">G. Inversiones Financieras y Otras Provisiones (G=g1+g2+g3+g4+g5+g6+g7)</t>
  </si>
  <si>
    <t xml:space="preserve">g1) Inversiones Para el Fomento de Actividades Productivas</t>
  </si>
  <si>
    <t xml:space="preserve">g2) Acciones y Participaciones de Capital</t>
  </si>
  <si>
    <t xml:space="preserve">g3) Compra de Títulos y Valores</t>
  </si>
  <si>
    <t xml:space="preserve">g4) Concesión de Préstamos</t>
  </si>
  <si>
    <t xml:space="preserve">g5) Inversiones en Fideicomisos, Mandatos y Otros Análogos</t>
  </si>
  <si>
    <t xml:space="preserve">          Fideicomiso de Desastres Naturales (Informativo)</t>
  </si>
  <si>
    <t xml:space="preserve">g6) Otras Inversiones Financieras</t>
  </si>
  <si>
    <t xml:space="preserve">g7) Provisiones para Contingencias y Otras Erogaciones Especiales</t>
  </si>
  <si>
    <t xml:space="preserve">H. Participaciones y Aportaciones (H=h1+h2+h3)</t>
  </si>
  <si>
    <t xml:space="preserve">h1) Participaciones</t>
  </si>
  <si>
    <t xml:space="preserve">h2) Aportaciones</t>
  </si>
  <si>
    <t xml:space="preserve">h3) Convenios</t>
  </si>
  <si>
    <t xml:space="preserve">I. Deuda Pública (I=i1+i2+i3+i4+i5+i6+i7)</t>
  </si>
  <si>
    <t xml:space="preserve">i1) Amortización de la Deuda Pública</t>
  </si>
  <si>
    <t xml:space="preserve">i2) Intereses de la Deuda Pública</t>
  </si>
  <si>
    <t xml:space="preserve">i3) Comisiones de la Deuda Pública</t>
  </si>
  <si>
    <t xml:space="preserve">i4) Gastos de la Deuda Pública</t>
  </si>
  <si>
    <t xml:space="preserve">i5) Costo por Coberturas</t>
  </si>
  <si>
    <t xml:space="preserve">i6) Apoyos Financieros</t>
  </si>
  <si>
    <t xml:space="preserve">i7) Adeudos de Ejercicios Fiscales Anteriores (ADEFAS)</t>
  </si>
  <si>
    <t xml:space="preserve">II. Gasto Etiquetado (II=A+B+C+D+E+F+G+H+I)</t>
  </si>
  <si>
    <t xml:space="preserve">III. Total de Egresos (III = I + II)</t>
  </si>
  <si>
    <t xml:space="preserve">APROBADO</t>
  </si>
  <si>
    <t xml:space="preserve">PAGADO</t>
  </si>
  <si>
    <t xml:space="preserve">SUBEJERCICIO</t>
  </si>
  <si>
    <t xml:space="preserve">Servicios Personales</t>
  </si>
  <si>
    <t xml:space="preserve">Remuneraciones al Personal de Carácter Permanente</t>
  </si>
  <si>
    <t xml:space="preserve">Remuneraciones al Personal de Carácter Transitorio</t>
  </si>
  <si>
    <t xml:space="preserve">Remuneraciones Adicionales y Especiales</t>
  </si>
  <si>
    <t xml:space="preserve">Seguridad Social</t>
  </si>
  <si>
    <t xml:space="preserve">Otras Prestaciones Sociales y Económicas</t>
  </si>
  <si>
    <t xml:space="preserve">Previsiones</t>
  </si>
  <si>
    <t xml:space="preserve">Pago de Estímulos a Servidores Públicos</t>
  </si>
  <si>
    <t xml:space="preserve">Materiales y Suministros</t>
  </si>
  <si>
    <t xml:space="preserve">Materiales de Administración, Emisión de Documentos y Artículos Oficiales</t>
  </si>
  <si>
    <t xml:space="preserve">Alimentos y Utensilios</t>
  </si>
  <si>
    <t xml:space="preserve">Materias Primas y Materiales de Producción y Comercialización</t>
  </si>
  <si>
    <t xml:space="preserve">Materiales y Artículos de Construcción y de Reparación</t>
  </si>
  <si>
    <t xml:space="preserve">Productos Químicos, Farmacéuticos y de Laboratorio</t>
  </si>
  <si>
    <t xml:space="preserve">Combustibles, Lubricantes y Aditivos</t>
  </si>
  <si>
    <t xml:space="preserve">Vestuario, Blancos, Prendas de Protección y Artículos Deportivos</t>
  </si>
  <si>
    <t xml:space="preserve">Materiales y Suministros Para Seguridad</t>
  </si>
  <si>
    <t xml:space="preserve">Herramientas, Refacciones y Accesorios Menores</t>
  </si>
  <si>
    <t xml:space="preserve">Servicios Generales</t>
  </si>
  <si>
    <t xml:space="preserve">Servicios Básicos</t>
  </si>
  <si>
    <t xml:space="preserve">Servicios de Arrendamiento</t>
  </si>
  <si>
    <t xml:space="preserve">Servicios Profesionales, Científicos, Técnicos y Otros Servicios</t>
  </si>
  <si>
    <t xml:space="preserve">Servicios Financieros, Bancarios y Comerciales</t>
  </si>
  <si>
    <t xml:space="preserve">Servicios de Instalación, Reparación, Mantenimiento y Conservación</t>
  </si>
  <si>
    <t xml:space="preserve">Servicios de Comunicación Social y Publicidad</t>
  </si>
  <si>
    <t xml:space="preserve">Servicios de Traslado y Viáticos</t>
  </si>
  <si>
    <t xml:space="preserve">Servicios Oficiales</t>
  </si>
  <si>
    <t xml:space="preserve">Otros Servicios Generales</t>
  </si>
  <si>
    <t xml:space="preserve">Transferencias, Asignaciones, Subsidios y Otras Ayudas</t>
  </si>
  <si>
    <t xml:space="preserve">Transferencias Internas y Asignaciones al Sector Público</t>
  </si>
  <si>
    <t xml:space="preserve">Transferencias al Resto del Sector Público</t>
  </si>
  <si>
    <t xml:space="preserve">Subsidios y Subvenciones</t>
  </si>
  <si>
    <t xml:space="preserve">Ayudas Sociales</t>
  </si>
  <si>
    <t xml:space="preserve">Pensiones y Jubilaciones</t>
  </si>
  <si>
    <t xml:space="preserve">Transferencias a Fideicomisos, Mandatos y Otros Análogos</t>
  </si>
  <si>
    <t xml:space="preserve">Transferencias a la Seguridad Social</t>
  </si>
  <si>
    <t xml:space="preserve">Donativos</t>
  </si>
  <si>
    <t xml:space="preserve">Transferencias al Exterior</t>
  </si>
  <si>
    <t xml:space="preserve">Bienes Muebles, Inmuebles e Intangibles</t>
  </si>
  <si>
    <t xml:space="preserve">Mobiliario y Equipo de Administración</t>
  </si>
  <si>
    <t xml:space="preserve">Mobiliario y Equipo Educacional y Recreativo</t>
  </si>
  <si>
    <t xml:space="preserve">Equipo e Instrumental Médico y de Laboratorio</t>
  </si>
  <si>
    <t xml:space="preserve">Vehículos y Equipo de Transporte</t>
  </si>
  <si>
    <t xml:space="preserve">Equipo de Defensa y Seguridad</t>
  </si>
  <si>
    <t xml:space="preserve">Maquinaria, Otros Equipos y Herramientas</t>
  </si>
  <si>
    <t xml:space="preserve">Activos Biológicos</t>
  </si>
  <si>
    <t xml:space="preserve">Bienes Inmuebles</t>
  </si>
  <si>
    <t xml:space="preserve">Activos Intangibles</t>
  </si>
  <si>
    <t xml:space="preserve">Inversión Pública</t>
  </si>
  <si>
    <t xml:space="preserve">Obra Pública en Bienes de Dominio Público</t>
  </si>
  <si>
    <t xml:space="preserve">Obra Pública en Bienes Propios</t>
  </si>
  <si>
    <t xml:space="preserve">Proyectos Productivos y Acciones de Fomento</t>
  </si>
  <si>
    <t xml:space="preserve">Inversiones Financieras y Otras Provisiones</t>
  </si>
  <si>
    <t xml:space="preserve">Inversiones Para el Fomento de Actividades Productivas</t>
  </si>
  <si>
    <t xml:space="preserve">Acciones y Participaciones de Capital</t>
  </si>
  <si>
    <t xml:space="preserve">Compra de Títulos y Valores</t>
  </si>
  <si>
    <t xml:space="preserve">Concesión de Préstamos</t>
  </si>
  <si>
    <t xml:space="preserve">Inversiones en Fideicomisos, Mandatos y Otros Análogos</t>
  </si>
  <si>
    <t xml:space="preserve">Fideicomiso de Desastres Naturales (Informativo)</t>
  </si>
  <si>
    <t xml:space="preserve">Otras Inversiones Financieras</t>
  </si>
  <si>
    <t xml:space="preserve">Provisiones para Contingencias y Otras Erogaciones Especiales</t>
  </si>
  <si>
    <t xml:space="preserve">Participaciones y Aportaciones</t>
  </si>
  <si>
    <t xml:space="preserve">Amortización de la Deuda Pública</t>
  </si>
  <si>
    <t xml:space="preserve">Intereses de la Deuda Pública</t>
  </si>
  <si>
    <t xml:space="preserve">Comisiones de la Deuda Pública</t>
  </si>
  <si>
    <t xml:space="preserve">Gastos de la Deuda Pública</t>
  </si>
  <si>
    <t xml:space="preserve">Costo por Coberturas</t>
  </si>
  <si>
    <t xml:space="preserve">Apoyos Financieros</t>
  </si>
  <si>
    <t xml:space="preserve">Adeudos de Ejercicios Fiscales Anteriores (ADEFAS)</t>
  </si>
  <si>
    <t xml:space="preserve">Total de Egresos</t>
  </si>
  <si>
    <t xml:space="preserve">Formato 6 b) Estado Analítico del Ejercicio del Presupuesto de Egresos Detallado - LDF 
                        (Clasificación Administrativa)</t>
  </si>
  <si>
    <t xml:space="preserve">Clasificación Administrativa</t>
  </si>
  <si>
    <t xml:space="preserve">I. Gasto No Etiquetado (I=A+B+C+D+E+F+G+H)</t>
  </si>
  <si>
    <t xml:space="preserve">02101 Direccion CC</t>
  </si>
  <si>
    <t xml:space="preserve">02201 Subdireccion</t>
  </si>
  <si>
    <t xml:space="preserve">II. Gasto Etiquetado (II=A+B+C+D+E+F+G+H)</t>
  </si>
  <si>
    <t xml:space="preserve">Formato 6 c) Estado Analítico del Ejercicio del Presupuesto de Egresos Detallado -LDF 
                       (Claisificación Funcional)</t>
  </si>
  <si>
    <t xml:space="preserve">Estado Analítico del Ejercicio del Presupueso de Egresos Detallado - LDF</t>
  </si>
  <si>
    <t xml:space="preserve">Clasificación Funcional (Finalidad y Función)</t>
  </si>
  <si>
    <t xml:space="preserve">Subejercicio  (e)</t>
  </si>
  <si>
    <t xml:space="preserve">Ampliaciones / (Reducciones)</t>
  </si>
  <si>
    <t xml:space="preserve">I. Gasto No Etiquetado (I=A+B+C+D)</t>
  </si>
  <si>
    <t xml:space="preserve">A. Gobierno (A=a1+a2+a3+a4+a5+a6+a7+a8)</t>
  </si>
  <si>
    <t xml:space="preserve">a1) Legislación</t>
  </si>
  <si>
    <t xml:space="preserve">a2) Justicia</t>
  </si>
  <si>
    <t xml:space="preserve">a3) Coordinación de la Política de Gobierno</t>
  </si>
  <si>
    <t xml:space="preserve">a4) Relaciones Exteriores</t>
  </si>
  <si>
    <t xml:space="preserve">a5) Asuntos Financieros y Hacendarios</t>
  </si>
  <si>
    <t xml:space="preserve">a6) Seguridad Nacional</t>
  </si>
  <si>
    <t xml:space="preserve">a7) Asuntos de Orden Público y de Seguridad Interior</t>
  </si>
  <si>
    <t xml:space="preserve">a8) Otros Servicios Generales</t>
  </si>
  <si>
    <t xml:space="preserve">B. Desarrollo Social (B=b1+b2+b3+b4+b5+b6+b7)</t>
  </si>
  <si>
    <t xml:space="preserve">b1) Protección Ambiental </t>
  </si>
  <si>
    <t xml:space="preserve">b2) Vivienda y Servicios a la Comunidad</t>
  </si>
  <si>
    <t xml:space="preserve">b3) Salud</t>
  </si>
  <si>
    <t xml:space="preserve">b4) Recreación, Cultura y Otras Manifestaciones Sociales</t>
  </si>
  <si>
    <t xml:space="preserve">b5) Educación </t>
  </si>
  <si>
    <t xml:space="preserve">b6) Protección Social</t>
  </si>
  <si>
    <t xml:space="preserve">b7) Otros Asuntos Sociales</t>
  </si>
  <si>
    <t xml:space="preserve">C. Desarrollo Económico (C=c1+c2+c3+c4+c5+c6+c7+c8+c9)</t>
  </si>
  <si>
    <t xml:space="preserve">c1) Asuntos Económicos, Comerciales y Laborales en General</t>
  </si>
  <si>
    <t xml:space="preserve">c2) Agropecuaria, Silvicultura, Pesca y Caza</t>
  </si>
  <si>
    <t xml:space="preserve">c3) Combustibles y Energía </t>
  </si>
  <si>
    <t xml:space="preserve">c4) Minería, Manufacturas y Construcción</t>
  </si>
  <si>
    <t xml:space="preserve">c5) Transporte</t>
  </si>
  <si>
    <t xml:space="preserve">c6) Comunicaciones</t>
  </si>
  <si>
    <t xml:space="preserve">c7) Turismo</t>
  </si>
  <si>
    <t xml:space="preserve">c8) Ciencia, Tecnología e Innovación</t>
  </si>
  <si>
    <t xml:space="preserve">c9) Otras Industrias y Otros Asuntos Económicos</t>
  </si>
  <si>
    <t xml:space="preserve">D. Otras No Clasificadas en Funciones Anteriores
(D=d1+d2+d3+d4)</t>
  </si>
  <si>
    <t xml:space="preserve">d1) Transacciones de la Deuda Pública / Costo Financiero de la Deuda</t>
  </si>
  <si>
    <t xml:space="preserve">d2) Transferencias, Participaciones y Aportaciones Entre Diferentes Niveles y Órdenes de Gobierno</t>
  </si>
  <si>
    <t xml:space="preserve">d3) Saneamiento del Sistema Financiero</t>
  </si>
  <si>
    <t xml:space="preserve">d4) Adeudos de Ejercicios Fiscales Anteriores</t>
  </si>
  <si>
    <t xml:space="preserve">II: Gasto Etiquetado (II=A+B+C+D)</t>
  </si>
  <si>
    <t xml:space="preserve">A. Gobierno (A=a1+a2+a3+a4+a5+a6+a7a+a8)</t>
  </si>
  <si>
    <t xml:space="preserve">D. Otras No Clasificadas en Funciones Anteriores (D=d1+d2+d3+d4)</t>
  </si>
  <si>
    <t xml:space="preserve">Gobierno</t>
  </si>
  <si>
    <t xml:space="preserve">Legislación</t>
  </si>
  <si>
    <t xml:space="preserve">Justicia</t>
  </si>
  <si>
    <t xml:space="preserve">Coordinación de la Política de Gobierno</t>
  </si>
  <si>
    <t xml:space="preserve">Relaciones Exteriores</t>
  </si>
  <si>
    <t xml:space="preserve">Asuntos Financieros y Hacendarios</t>
  </si>
  <si>
    <t xml:space="preserve">Seguridad Nacional</t>
  </si>
  <si>
    <t xml:space="preserve">Asuntos de Orden Público y de Seguridad Interior</t>
  </si>
  <si>
    <t xml:space="preserve">Desarrollo Social</t>
  </si>
  <si>
    <t xml:space="preserve">Protección Ambiental </t>
  </si>
  <si>
    <t xml:space="preserve">Vivienda y Servicios a la Comunidad</t>
  </si>
  <si>
    <t xml:space="preserve">Salud</t>
  </si>
  <si>
    <t xml:space="preserve">Recreación, Cultura y Otras Manifestaciones Sociales</t>
  </si>
  <si>
    <t xml:space="preserve">Educación </t>
  </si>
  <si>
    <t xml:space="preserve">Protección Social</t>
  </si>
  <si>
    <t xml:space="preserve">Otros Asuntos Sociales</t>
  </si>
  <si>
    <t xml:space="preserve">Desarrollo Económico</t>
  </si>
  <si>
    <t xml:space="preserve">Asuntos Económicos, Comerciales y Laborales en General</t>
  </si>
  <si>
    <t xml:space="preserve">Agropecuaria, Silvicultura, Pesca y Caza</t>
  </si>
  <si>
    <t xml:space="preserve">Combustibles y Energía </t>
  </si>
  <si>
    <t xml:space="preserve">Minería, Manufacturas y Construcción</t>
  </si>
  <si>
    <t xml:space="preserve">Transporte</t>
  </si>
  <si>
    <t xml:space="preserve">Comunicaciones</t>
  </si>
  <si>
    <t xml:space="preserve">Turismo</t>
  </si>
  <si>
    <t xml:space="preserve">Ciencia, Tecnología e Innovación</t>
  </si>
  <si>
    <t xml:space="preserve">Otras Industrias y Otros Asuntos Económicos</t>
  </si>
  <si>
    <t xml:space="preserve">Otras Nno Clasificadas en Funciones Anteriores</t>
  </si>
  <si>
    <t xml:space="preserve">Transacciones de la Deuda Pública / Costo Financiero de la Deuda</t>
  </si>
  <si>
    <t xml:space="preserve">Transferencias, Participaciones y Aportaciones Entre Diferentes Niveles y Órdenes de Gobierno</t>
  </si>
  <si>
    <t xml:space="preserve">Saneamiento del Sistema Financiero</t>
  </si>
  <si>
    <t xml:space="preserve">Adeudos de Ejercicios Fiscales Anteriores</t>
  </si>
  <si>
    <t xml:space="preserve">Otras No Clasificadas en Funciones Anteriores</t>
  </si>
  <si>
    <t xml:space="preserve">Formato 6 d) Estado Analítico del Ejercicio del Presupuesto de Egresos Detallado  - LDF
                        (Clasificación de Servicios Personales por Categoría)</t>
  </si>
  <si>
    <t xml:space="preserve">Clasificación de Servicios Personales por Categoría</t>
  </si>
  <si>
    <t xml:space="preserve">Concepto ( c )</t>
  </si>
  <si>
    <t xml:space="preserve">I. Gasto No Etiquetado (I=A+B+C+D+E+F)</t>
  </si>
  <si>
    <t xml:space="preserve">A. Personal Administrativo</t>
  </si>
  <si>
    <t xml:space="preserve">B. Magisterio</t>
  </si>
  <si>
    <t xml:space="preserve">C. Servicios de Salud (C=c1+c2)</t>
  </si>
  <si>
    <t xml:space="preserve">c1) Personal Administrativo</t>
  </si>
  <si>
    <t xml:space="preserve">c2) Personal Médico, paramédico y afín</t>
  </si>
  <si>
    <t xml:space="preserve">D. Seguridad Pública</t>
  </si>
  <si>
    <t xml:space="preserve">E. Gastos asociados a la implementación de nuevas leyes federales o reformas a las mismas (E=e1+e2)</t>
  </si>
  <si>
    <t xml:space="preserve">e1) Nombre del Programa o Ley 1</t>
  </si>
  <si>
    <t xml:space="preserve">e2) Nombre del Programa o Ley 2</t>
  </si>
  <si>
    <t xml:space="preserve">F. Sentencias laborales definitivas</t>
  </si>
  <si>
    <t xml:space="preserve">II. Gasto  Etiquetado (I=A+B+C+D+E+F)</t>
  </si>
  <si>
    <t xml:space="preserve">III. Total de Gasto en Servicios Personales (III = I + II)</t>
  </si>
  <si>
    <t xml:space="preserve">Personal Administrativo</t>
  </si>
  <si>
    <t xml:space="preserve">Magisterio</t>
  </si>
  <si>
    <t xml:space="preserve">Servicios de Salud</t>
  </si>
  <si>
    <t xml:space="preserve">Personal Médico, paramédico y afín</t>
  </si>
  <si>
    <t xml:space="preserve">Seguridad Pública</t>
  </si>
  <si>
    <t xml:space="preserve">Gastos asociados a la implementación de nuevas leyes federales o reformas a las mismas</t>
  </si>
  <si>
    <t xml:space="preserve">Nombre del Programa o Ley 1</t>
  </si>
  <si>
    <t xml:space="preserve">Nombre del Programa o Ley 2</t>
  </si>
  <si>
    <t xml:space="preserve">Sentencias laborales definitivas</t>
  </si>
  <si>
    <t xml:space="preserve">Gasto  Etiquetado</t>
  </si>
  <si>
    <t xml:space="preserve">Total de Gasto en Servicios Personales</t>
  </si>
  <si>
    <t xml:space="preserve">Formato 7 a) Proyecciones de Ingresos - LDF</t>
  </si>
  <si>
    <t xml:space="preserve">Proyecciones de Ingresos - LDF</t>
  </si>
  <si>
    <t xml:space="preserve">(CIFRAS NOMINALES)</t>
  </si>
  <si>
    <t xml:space="preserve">Concepto (b)</t>
  </si>
  <si>
    <t xml:space="preserve">Año en Cuestión
(de proyecto de presupuesto) (c)</t>
  </si>
  <si>
    <t xml:space="preserve">1. Ingresos de Libre Disposición (1=A+B+C+D+E+F+G+H+I+J+K+L)</t>
  </si>
  <si>
    <t xml:space="preserve">D. Derechos </t>
  </si>
  <si>
    <t xml:space="preserve">G. Ingresos por ventas de Bienes y Servicios</t>
  </si>
  <si>
    <t xml:space="preserve">H. Participaciones</t>
  </si>
  <si>
    <t xml:space="preserve">I. Incentivos Derivados de la Colaboración Fiscal</t>
  </si>
  <si>
    <t xml:space="preserve">L. Otros Ingresos de Libre Disposición</t>
  </si>
  <si>
    <t xml:space="preserve">2. Transferencias Federales Etiquetadas (2=A+B+C+D+E)</t>
  </si>
  <si>
    <t xml:space="preserve">A. Aportaciones</t>
  </si>
  <si>
    <t xml:space="preserve">B. Convenios</t>
  </si>
  <si>
    <t xml:space="preserve">C. Fondos Distintos de Aportaciones</t>
  </si>
  <si>
    <t xml:space="preserve">3. Ingresos Derivados de Financiamientos (3=A)</t>
  </si>
  <si>
    <t xml:space="preserve">4. Total de Ingresos Proyectados (4=1+2+3)</t>
  </si>
  <si>
    <t xml:space="preserve">1. Ingresos Derivados de Financiamientos con Fuente de Pago de Recursos de Libre Disposición</t>
  </si>
  <si>
    <t xml:space="preserve">3. Ingresos Derivados de Financiamientos (3= 1 + 2)</t>
  </si>
  <si>
    <t xml:space="preserve">AÑO_CUESTION_1</t>
  </si>
  <si>
    <t xml:space="preserve">AÑO_CUESTION_2</t>
  </si>
  <si>
    <t xml:space="preserve">AÑO_CUESTION_3</t>
  </si>
  <si>
    <t xml:space="preserve">AÑO_CUESTION_4</t>
  </si>
  <si>
    <t xml:space="preserve">AÑO_CUESTION_5</t>
  </si>
  <si>
    <t xml:space="preserve">AÑO_CUESTION_6</t>
  </si>
  <si>
    <t xml:space="preserve">Derechos </t>
  </si>
  <si>
    <t xml:space="preserve">Ingresos por ventas de Bienes y Servicios</t>
  </si>
  <si>
    <t xml:space="preserve">Total de Ingresos Proyectados</t>
  </si>
  <si>
    <t xml:space="preserve">Ingresos Derivados de Financiamientos con Fuente de Pago de Recursos de Libre Disposición</t>
  </si>
  <si>
    <t xml:space="preserve">Formato 7 b) Proyecciones de Egresos - LDF</t>
  </si>
  <si>
    <t xml:space="preserve">Proyecciones de Egresos - LDF</t>
  </si>
  <si>
    <t xml:space="preserve">        Concepto (b)</t>
  </si>
  <si>
    <t xml:space="preserve">1.  Gasto No Etiquetado (1=A+B+C+D+E+F+G+H+I)</t>
  </si>
  <si>
    <t xml:space="preserve">A.     Servicios Personales</t>
  </si>
  <si>
    <t xml:space="preserve">B.     Materiales y Suministros</t>
  </si>
  <si>
    <t xml:space="preserve">C.    Servicios Generales</t>
  </si>
  <si>
    <t xml:space="preserve">D.    Transferencias, Asignaciones, Subsidios y Otras Ayudas</t>
  </si>
  <si>
    <t xml:space="preserve">E.     Bienes Muebles, Inmuebles e Intangibles</t>
  </si>
  <si>
    <t xml:space="preserve">F.     Inversión Pública</t>
  </si>
  <si>
    <t xml:space="preserve">G.    Inversiones Financieras y Otras Provisiones</t>
  </si>
  <si>
    <t xml:space="preserve">H.    Participaciones y Aportaciones </t>
  </si>
  <si>
    <t xml:space="preserve">I.      Deuda Pública</t>
  </si>
  <si>
    <t xml:space="preserve">1.  Gasto Etiquetado (2=A+B+C+D+E+F+G+H+I)</t>
  </si>
  <si>
    <t xml:space="preserve">H.    Participaciones y Aportaciones</t>
  </si>
  <si>
    <t xml:space="preserve">2.  Total de Egresos Proyectados (3 = 1 + 2)</t>
  </si>
  <si>
    <t xml:space="preserve">Participaciones y Aportaciones </t>
  </si>
  <si>
    <t xml:space="preserve">Total de Egresos Proyectados</t>
  </si>
  <si>
    <t xml:space="preserve">Formato 7 c) Resultados de Ingresos - LDF</t>
  </si>
  <si>
    <t xml:space="preserve">Resultados de Ingresos - LDF</t>
  </si>
  <si>
    <r>
      <rPr>
        <b val="true"/>
        <sz val="11"/>
        <color rgb="FF000000"/>
        <rFont val="Calibri"/>
        <family val="2"/>
        <charset val="1"/>
      </rPr>
      <t xml:space="preserve">Año del Ejercicio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</si>
  <si>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  Ingresos de Libre Disposición (1=A+B+C+D+E+F+G+H+I+J+K+L)</t>
  </si>
  <si>
    <t xml:space="preserve">A.    Impuestos</t>
  </si>
  <si>
    <t xml:space="preserve">B.    Cuotas y Aportaciones de Seguridad Social</t>
  </si>
  <si>
    <t xml:space="preserve">C.    Contribuciones de Mejoras</t>
  </si>
  <si>
    <t xml:space="preserve">D.    Derechos</t>
  </si>
  <si>
    <t xml:space="preserve">E.    Productos</t>
  </si>
  <si>
    <t xml:space="preserve">F.    Aprovechamientos</t>
  </si>
  <si>
    <t xml:space="preserve">G.    Ingresos por Ventas de Bienes y Servicios</t>
  </si>
  <si>
    <t xml:space="preserve">H.    Participaciones</t>
  </si>
  <si>
    <t xml:space="preserve">I.     Incentivos Derivados de la Colaboración Fiscal</t>
  </si>
  <si>
    <t xml:space="preserve">J.    Transferencias </t>
  </si>
  <si>
    <t xml:space="preserve">K.    Convenios</t>
  </si>
  <si>
    <t xml:space="preserve">L.     Otros Ingresos de Libre Disposición</t>
  </si>
  <si>
    <t xml:space="preserve">2.  Transferencias Federales Etiquetadas (2=A+B+C+D+E)</t>
  </si>
  <si>
    <t xml:space="preserve">A.    Aportaciones</t>
  </si>
  <si>
    <t xml:space="preserve">B.    Convenios</t>
  </si>
  <si>
    <t xml:space="preserve">C.    Fondos Distintos de Aportaciones</t>
  </si>
  <si>
    <t xml:space="preserve">D.    Transferencias, Subsidios y Subvenciones, y Pensiones y Jubilaciones</t>
  </si>
  <si>
    <t xml:space="preserve">E.    Otras Transferencias Federales Etiquetadas</t>
  </si>
  <si>
    <t xml:space="preserve">3.  Ingresos Derivados de Financiamientos (3=A)</t>
  </si>
  <si>
    <t xml:space="preserve">4.  Total de Resultados de Ingresos (4=1+2+3)</t>
  </si>
  <si>
    <t xml:space="preserve">2. Ingresos derivados de Financiamientos con Fuente de Pago de Transferencias Federales Etiquetadas</t>
  </si>
  <si>
    <t xml:space="preserve">3. Ingresos Derivados de Financiamiento (3 = 1 + 2)</t>
  </si>
  <si>
    <r>
      <rPr>
        <vertAlign val="superscript"/>
        <sz val="11"/>
        <rFont val="Calibri"/>
        <family val="2"/>
        <charset val="1"/>
      </rPr>
      <t xml:space="preserve">1</t>
    </r>
    <r>
      <rPr>
        <sz val="11"/>
        <rFont val="Calibri"/>
        <family val="2"/>
        <charset val="1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</si>
  <si>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 Los importes corresponden a los ingresos devengados al cierre trimestral más reciente disponible y estimados para el resto del ejercicio.</t>
    </r>
  </si>
  <si>
    <t xml:space="preserve">AÑO_CUESTION</t>
  </si>
  <si>
    <t xml:space="preserve">Transferencias </t>
  </si>
  <si>
    <t xml:space="preserve">Total de Resultados de Ingresos</t>
  </si>
  <si>
    <t xml:space="preserve">Ingresos derivados de Financiamientos con Fuente de Pago de Transferencias Federales Etiquetadas</t>
  </si>
  <si>
    <t xml:space="preserve">Ingresos Derivados de Financiamiento</t>
  </si>
  <si>
    <t xml:space="preserve">Formato 7 d) Resultados de Egresos - LDF</t>
  </si>
  <si>
    <t xml:space="preserve">Resultados de Egresos - LDF</t>
  </si>
  <si>
    <r>
      <rPr>
        <b val="true"/>
        <sz val="11"/>
        <color rgb="FF000000"/>
        <rFont val="Calibri"/>
        <family val="2"/>
        <charset val="1"/>
      </rPr>
      <t xml:space="preserve">Año del Ejercicio 
Vigente </t>
    </r>
    <r>
      <rPr>
        <b val="true"/>
        <vertAlign val="superscript"/>
        <sz val="11"/>
        <color rgb="FF000000"/>
        <rFont val="Calibri"/>
        <family val="2"/>
        <charset val="1"/>
      </rPr>
      <t xml:space="preserve">2</t>
    </r>
    <r>
      <rPr>
        <b val="true"/>
        <sz val="11"/>
        <color rgb="FF000000"/>
        <rFont val="Calibri"/>
        <family val="2"/>
        <charset val="1"/>
      </rPr>
      <t xml:space="preserve"> (d)</t>
    </r>
  </si>
  <si>
    <t xml:space="preserve">1.  Gasto No Etiquetado (1=A+B+C+D+E+F+G+H+I)</t>
  </si>
  <si>
    <t xml:space="preserve">2.  Gasto Etiquetado (2=A+B+C+D+E+F+G+H+I)</t>
  </si>
  <si>
    <t xml:space="preserve">3.  Total del Resultado de Egresos (3=1+2)</t>
  </si>
  <si>
    <t xml:space="preserve">Formato 8) Informe sobre Estudios Actuariales – LDF</t>
  </si>
  <si>
    <t xml:space="preserve">Informe sobre Estudios Actuariales - LDF</t>
  </si>
  <si>
    <t xml:space="preserve">Pensiones y jubilaciones</t>
  </si>
  <si>
    <t xml:space="preserve">Riesgos de trabajo</t>
  </si>
  <si>
    <t xml:space="preserve">Invalidez y vida</t>
  </si>
  <si>
    <t xml:space="preserve">Otras prestaciones sociales</t>
  </si>
  <si>
    <t xml:space="preserve">Tipo de Sistema</t>
  </si>
  <si>
    <t xml:space="preserve">Prestación laboral o Fondo general para trabajadores del estado o municipio</t>
  </si>
  <si>
    <t xml:space="preserve">Beneficio definido, Contribución definida o Mixto</t>
  </si>
  <si>
    <t xml:space="preserve">Población afiliada</t>
  </si>
  <si>
    <t xml:space="preserve">Activos</t>
  </si>
  <si>
    <t xml:space="preserve">Edad máxima</t>
  </si>
  <si>
    <t xml:space="preserve">Edad mínima</t>
  </si>
  <si>
    <t xml:space="preserve">Edad promedio</t>
  </si>
  <si>
    <t xml:space="preserve">Pensionados y Jubilados</t>
  </si>
  <si>
    <t xml:space="preserve">Beneficiarios</t>
  </si>
  <si>
    <t xml:space="preserve">Promedio de años de servicio (trabajadores activos)</t>
  </si>
  <si>
    <t xml:space="preserve">Aportación individual al plan de pensión como % del salario</t>
  </si>
  <si>
    <t xml:space="preserve">Aportación del ente público al plan de pensión como % del salario</t>
  </si>
  <si>
    <t xml:space="preserve">Crecimiento esperado de los pensionados y jubilados (como %)</t>
  </si>
  <si>
    <t xml:space="preserve">Crecimiento esperado de los activos (como %)</t>
  </si>
  <si>
    <t xml:space="preserve">Edad de Jubilación o Pensión</t>
  </si>
  <si>
    <t xml:space="preserve">Esperanza de vida</t>
  </si>
  <si>
    <t xml:space="preserve">Ingresos del Fondo</t>
  </si>
  <si>
    <t xml:space="preserve">Ingresos Anuales al Fondo de Pensiones</t>
  </si>
  <si>
    <t xml:space="preserve">Nómina anual</t>
  </si>
  <si>
    <t xml:space="preserve">Beneficiarios de Pensionados y Jubilados</t>
  </si>
  <si>
    <t xml:space="preserve">Monto mensual por pensión</t>
  </si>
  <si>
    <t xml:space="preserve">Máximo</t>
  </si>
  <si>
    <t xml:space="preserve">Mínimo</t>
  </si>
  <si>
    <t xml:space="preserve">Promedio</t>
  </si>
  <si>
    <t xml:space="preserve">Monto de la reserva</t>
  </si>
  <si>
    <t xml:space="preserve">Valor presente de las obligaciones</t>
  </si>
  <si>
    <t xml:space="preserve">Pensiones y Jubilaciones en curso de pago</t>
  </si>
  <si>
    <t xml:space="preserve">Generación actual</t>
  </si>
  <si>
    <t xml:space="preserve">Generaciones futuras</t>
  </si>
  <si>
    <t xml:space="preserve">Valor presente de las contribuciones asociadas a los sueldos futuros de cotización X%</t>
  </si>
  <si>
    <t xml:space="preserve">Valor presente de aportaciones futuras</t>
  </si>
  <si>
    <t xml:space="preserve">Otros Ingresos</t>
  </si>
  <si>
    <t xml:space="preserve">Déficit/superávit actuarial</t>
  </si>
  <si>
    <t xml:space="preserve">Periodo de suficiencia</t>
  </si>
  <si>
    <t xml:space="preserve">Año de descapitalización</t>
  </si>
  <si>
    <t xml:space="preserve">Tasa de rendimiento</t>
  </si>
  <si>
    <t xml:space="preserve">Estudio actuarial</t>
  </si>
  <si>
    <t xml:space="preserve">Año de elaboración del estudio actuarial</t>
  </si>
  <si>
    <t xml:space="preserve">Empresa que elaboró el estudio actuarial</t>
  </si>
  <si>
    <t xml:space="preserve">PENSIONES</t>
  </si>
  <si>
    <t xml:space="preserve">SALUD</t>
  </si>
  <si>
    <t xml:space="preserve">RIESGOS</t>
  </si>
  <si>
    <t xml:space="preserve">INVALIDEZ</t>
  </si>
  <si>
    <t xml:space="preserve">OTRAS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</si>
</sst>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General"/>
    <numFmt numFmtId="166" formatCode="0.00E+00"/>
    <numFmt numFmtId="167" formatCode="dd/mm/yyyy"/>
    <numFmt numFmtId="168" formatCode="_-* #,##0.00_-;\-* #,##0.00_-;_-* \-??_-;_-@_-"/>
    <numFmt numFmtId="169" formatCode="dd/mm/yyyy;@"/>
    <numFmt numFmtId="170" formatCode="dd\-mmm"/>
    <numFmt numFmtId="171" formatCode="#,##0"/>
    <numFmt numFmtId="172" formatCode="0.00%"/>
    <numFmt numFmtId="173" formatCode="0%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vertAlign val="superscript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vertAlign val="superscript"/>
      <sz val="12"/>
      <name val="Calibri"/>
      <family val="2"/>
      <charset val="1"/>
    </font>
    <font>
      <sz val="12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1"/>
      <color rgb="FFD0CECE"/>
      <name val="Calibri"/>
      <family val="2"/>
      <charset val="1"/>
    </font>
    <font>
      <sz val="11"/>
      <color rgb="FFD0CECE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vertAlign val="superscript"/>
      <sz val="11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D0CECE"/>
      </patternFill>
    </fill>
    <fill>
      <patternFill patternType="solid">
        <fgColor rgb="FFD0CECE"/>
        <bgColor rgb="FFCCCCFF"/>
      </patternFill>
    </fill>
    <fill>
      <patternFill patternType="solid">
        <fgColor rgb="FFFFFFFF"/>
        <bgColor rgb="FFE7E6E6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true" diagonalDown="false">
      <left style="thin"/>
      <right style="thin"/>
      <top/>
      <bottom/>
      <diagonal style="thin">
        <color rgb="FF7F7F7F"/>
      </diagonal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>
        <color rgb="FFD0CECE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5" fillId="0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3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3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5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5" fontId="5" fillId="0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0" borderId="14" xfId="0" applyFont="true" applyBorder="true" applyAlignment="true" applyProtection="false">
      <alignment horizontal="left" vertical="bottom" textRotation="0" wrapText="false" indent="4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9" shrinkToFit="false"/>
      <protection locked="true" hidden="false"/>
    </xf>
    <xf numFmtId="164" fontId="0" fillId="0" borderId="15" xfId="0" applyFont="true" applyBorder="true" applyAlignment="true" applyProtection="false">
      <alignment horizontal="left" vertical="center" textRotation="0" wrapText="false" indent="13" shrinkToFit="false"/>
      <protection locked="true" hidden="false"/>
    </xf>
    <xf numFmtId="164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left" vertical="center" textRotation="0" wrapText="false" indent="9" shrinkToFit="false"/>
      <protection locked="false" hidden="false"/>
    </xf>
    <xf numFmtId="164" fontId="8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3" borderId="1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left" vertical="center" textRotation="0" wrapText="false" indent="7" shrinkToFit="false"/>
      <protection locked="false" hidden="false"/>
    </xf>
    <xf numFmtId="169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5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4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2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5" fillId="0" borderId="12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0" borderId="9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5" fontId="0" fillId="0" borderId="9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5" fontId="13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13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false" indent="11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bottom" textRotation="0" wrapText="true" indent="15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9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5" fontId="5" fillId="4" borderId="1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1" shrinkToFit="false"/>
      <protection locked="true" hidden="false"/>
    </xf>
    <xf numFmtId="165" fontId="0" fillId="4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1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left" vertical="center" textRotation="0" wrapText="false" indent="6" shrinkToFit="false"/>
      <protection locked="true" hidden="false"/>
    </xf>
    <xf numFmtId="164" fontId="0" fillId="4" borderId="11" xfId="0" applyFont="true" applyBorder="true" applyAlignment="true" applyProtection="false">
      <alignment horizontal="left" vertical="bottom" textRotation="0" wrapText="false" indent="15" shrinkToFit="false"/>
      <protection locked="true" hidden="false"/>
    </xf>
    <xf numFmtId="164" fontId="0" fillId="4" borderId="11" xfId="0" applyFont="false" applyBorder="true" applyAlignment="true" applyProtection="false">
      <alignment horizontal="left" vertical="bottom" textRotation="0" wrapText="false" indent="6" shrinkToFit="false"/>
      <protection locked="true" hidden="false"/>
    </xf>
    <xf numFmtId="164" fontId="5" fillId="4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left" vertical="center" textRotation="0" wrapText="false" indent="11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5" fontId="5" fillId="0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bottom" textRotation="0" wrapText="false" indent="6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1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center" textRotation="0" wrapText="true" indent="6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true" indent="15" shrinkToFit="false"/>
      <protection locked="true" hidden="false"/>
    </xf>
    <xf numFmtId="171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2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73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2" xfId="0" applyFont="false" applyBorder="true" applyAlignment="true" applyProtection="false">
      <alignment horizontal="left" vertical="center" textRotation="0" wrapText="true" indent="6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7F7F7F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2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ComboBox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3.28"/>
    <col collapsed="false" customWidth="true" hidden="false" outlineLevel="0" max="2" min="2" style="0" width="25.15"/>
    <col collapsed="false" customWidth="true" hidden="false" outlineLevel="0" max="4" min="3" style="0" width="45.28"/>
    <col collapsed="false" customWidth="true" hidden="false" outlineLevel="0" max="5" min="5" style="0" width="3.28"/>
    <col collapsed="false" customWidth="false" hidden="true" outlineLevel="0" max="1024" min="6" style="0" width="10.71"/>
  </cols>
  <sheetData>
    <row r="1" customFormat="false" ht="36.75" hidden="false" customHeight="true" outlineLevel="0" collapsed="false">
      <c r="A1" s="1" t="s">
        <v>0</v>
      </c>
      <c r="B1" s="1"/>
      <c r="C1" s="1"/>
      <c r="D1" s="1"/>
      <c r="E1" s="1"/>
    </row>
    <row r="2" s="3" customFormat="true" ht="15" hidden="false" customHeight="false" outlineLevel="0" collapsed="false">
      <c r="A2" s="2"/>
      <c r="E2" s="4"/>
    </row>
    <row r="3" s="3" customFormat="true" ht="26.25" hidden="false" customHeight="true" outlineLevel="0" collapsed="false">
      <c r="A3" s="2"/>
      <c r="B3" s="5" t="s">
        <v>1</v>
      </c>
      <c r="C3" s="6" t="s">
        <v>2</v>
      </c>
      <c r="D3" s="6"/>
      <c r="E3" s="4"/>
    </row>
    <row r="4" s="3" customFormat="true" ht="15" hidden="false" customHeight="false" outlineLevel="0" collapsed="false">
      <c r="A4" s="2"/>
      <c r="E4" s="4"/>
    </row>
    <row r="5" s="3" customFormat="true" ht="26.25" hidden="false" customHeight="true" outlineLevel="0" collapsed="false">
      <c r="A5" s="2"/>
      <c r="B5" s="5" t="s">
        <v>3</v>
      </c>
      <c r="E5" s="4"/>
    </row>
    <row r="6" s="3" customFormat="true" ht="15" hidden="false" customHeight="false" outlineLevel="0" collapsed="false">
      <c r="A6" s="2"/>
      <c r="E6" s="4"/>
    </row>
    <row r="7" s="3" customFormat="true" ht="26.25" hidden="false" customHeight="true" outlineLevel="0" collapsed="false">
      <c r="A7" s="2"/>
      <c r="B7" s="5" t="s">
        <v>4</v>
      </c>
      <c r="E7" s="4"/>
    </row>
    <row r="8" s="3" customFormat="true" ht="15" hidden="false" customHeight="false" outlineLevel="0" collapsed="false">
      <c r="A8" s="2"/>
      <c r="E8" s="4"/>
    </row>
    <row r="9" s="3" customFormat="true" ht="26.25" hidden="false" customHeight="true" outlineLevel="0" collapsed="false">
      <c r="A9" s="2"/>
      <c r="B9" s="5" t="s">
        <v>5</v>
      </c>
      <c r="E9" s="4"/>
    </row>
    <row r="10" s="3" customFormat="true" ht="15" hidden="false" customHeight="false" outlineLevel="0" collapsed="false">
      <c r="A10" s="2"/>
      <c r="E10" s="4"/>
    </row>
    <row r="11" s="3" customFormat="true" ht="26.25" hidden="false" customHeight="true" outlineLevel="0" collapsed="false">
      <c r="A11" s="2"/>
      <c r="B11" s="5" t="s">
        <v>6</v>
      </c>
      <c r="E11" s="4"/>
    </row>
    <row r="12" s="3" customFormat="true" ht="15.75" hidden="false" customHeight="false" outlineLevel="0" collapsed="false">
      <c r="A12" s="7"/>
      <c r="B12" s="8"/>
      <c r="C12" s="8"/>
      <c r="D12" s="8"/>
      <c r="E12" s="9"/>
    </row>
  </sheetData>
  <sheetProtection sheet="true" objects="true" scenarios="true" selectLockedCells="true"/>
  <mergeCells count="2">
    <mergeCell ref="A1:E1"/>
    <mergeCell ref="C3:D3"/>
  </mergeCells>
  <dataValidations count="1">
    <dataValidation allowBlank="true" operator="between" prompt="Si el Ente Público es Entidad Federativa o Municipio, dejar en blanco.&#10;" showDropDown="false" showErrorMessage="true" showInputMessage="true" sqref="C3:D3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7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9" activeCellId="0" sqref="C39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101.43"/>
    <col collapsed="false" customWidth="true" hidden="false" outlineLevel="0" max="4" min="2" style="0" width="25.72"/>
    <col collapsed="false" customWidth="true" hidden="true" outlineLevel="0" max="11" min="5" style="0" width="9.14"/>
    <col collapsed="false" customWidth="false" hidden="true" outlineLevel="0" max="1024" min="12" style="0" width="10.71"/>
  </cols>
  <sheetData>
    <row r="1" s="73" customFormat="true" ht="37.5" hidden="false" customHeight="true" outlineLevel="0" collapsed="false">
      <c r="A1" s="22" t="s">
        <v>2699</v>
      </c>
      <c r="B1" s="22"/>
      <c r="C1" s="22"/>
      <c r="D1" s="22"/>
      <c r="E1" s="72"/>
      <c r="F1" s="72"/>
      <c r="G1" s="72"/>
      <c r="H1" s="72"/>
      <c r="I1" s="72"/>
      <c r="J1" s="72"/>
      <c r="K1" s="72"/>
    </row>
    <row r="2" customFormat="false" ht="15" hidden="false" customHeight="false" outlineLevel="0" collapsed="false">
      <c r="A2" s="24" t="str">
        <f aca="false">ENTE_PUBLICO_A</f>
        <v>CASA DE LA CULTURA DE CORONEO, GTO., Gobierno del Estado de Guanajuato (a)</v>
      </c>
      <c r="B2" s="24"/>
      <c r="C2" s="24"/>
      <c r="D2" s="24"/>
    </row>
    <row r="3" customFormat="false" ht="15" hidden="false" customHeight="false" outlineLevel="0" collapsed="false">
      <c r="A3" s="25" t="s">
        <v>2700</v>
      </c>
      <c r="B3" s="25"/>
      <c r="C3" s="25"/>
      <c r="D3" s="25"/>
    </row>
    <row r="4" customFormat="false" ht="15" hidden="false" customHeight="false" outlineLevel="0" collapsed="false">
      <c r="A4" s="26" t="str">
        <f aca="false">TRIMESTRE</f>
        <v>Del 1 de enero al 30 de junio de 2022 (b)</v>
      </c>
      <c r="B4" s="26"/>
      <c r="C4" s="26"/>
      <c r="D4" s="26"/>
    </row>
    <row r="5" customFormat="false" ht="15" hidden="false" customHeight="false" outlineLevel="0" collapsed="false">
      <c r="A5" s="27" t="s">
        <v>2359</v>
      </c>
      <c r="B5" s="27"/>
      <c r="C5" s="27"/>
      <c r="D5" s="27"/>
    </row>
    <row r="6" customFormat="false" ht="15" hidden="false" customHeight="false" outlineLevel="0" collapsed="false"/>
    <row r="7" customFormat="false" ht="39" hidden="false" customHeight="true" outlineLevel="0" collapsed="false">
      <c r="A7" s="81" t="s">
        <v>2361</v>
      </c>
      <c r="B7" s="58" t="s">
        <v>2701</v>
      </c>
      <c r="C7" s="58" t="s">
        <v>2702</v>
      </c>
      <c r="D7" s="58" t="s">
        <v>2703</v>
      </c>
    </row>
    <row r="8" customFormat="false" ht="15" hidden="false" customHeight="false" outlineLevel="0" collapsed="false">
      <c r="A8" s="45" t="s">
        <v>2704</v>
      </c>
      <c r="B8" s="82" t="n">
        <f aca="false">SUM(B9:B11)</f>
        <v>1936252.88</v>
      </c>
      <c r="C8" s="82" t="n">
        <f aca="false">SUM(C9:C11)</f>
        <v>619464.44</v>
      </c>
      <c r="D8" s="82" t="n">
        <f aca="false">SUM(D9:D11)</f>
        <v>763252.71</v>
      </c>
    </row>
    <row r="9" customFormat="false" ht="15" hidden="false" customHeight="false" outlineLevel="0" collapsed="false">
      <c r="A9" s="83" t="s">
        <v>2705</v>
      </c>
      <c r="B9" s="84" t="n">
        <v>1936252.88</v>
      </c>
      <c r="C9" s="84" t="n">
        <v>619464.44</v>
      </c>
      <c r="D9" s="84" t="n">
        <v>763252.71</v>
      </c>
    </row>
    <row r="10" customFormat="false" ht="15" hidden="false" customHeight="false" outlineLevel="0" collapsed="false">
      <c r="A10" s="83" t="s">
        <v>2706</v>
      </c>
      <c r="B10" s="84"/>
      <c r="C10" s="84"/>
      <c r="D10" s="84"/>
    </row>
    <row r="11" customFormat="false" ht="15" hidden="false" customHeight="false" outlineLevel="0" collapsed="false">
      <c r="A11" s="83" t="s">
        <v>2707</v>
      </c>
      <c r="B11" s="84" t="n">
        <f aca="false">B44</f>
        <v>0</v>
      </c>
      <c r="C11" s="84" t="n">
        <f aca="false">C44</f>
        <v>0</v>
      </c>
      <c r="D11" s="84" t="n">
        <f aca="false">D44</f>
        <v>0</v>
      </c>
    </row>
    <row r="12" customFormat="false" ht="15" hidden="false" customHeight="false" outlineLevel="0" collapsed="false">
      <c r="A12" s="39"/>
      <c r="B12" s="51"/>
      <c r="C12" s="51"/>
      <c r="D12" s="51"/>
    </row>
    <row r="13" customFormat="false" ht="15" hidden="false" customHeight="false" outlineLevel="0" collapsed="false">
      <c r="A13" s="45" t="s">
        <v>2708</v>
      </c>
      <c r="B13" s="82" t="n">
        <f aca="false">B14+B15</f>
        <v>0</v>
      </c>
      <c r="C13" s="82" t="n">
        <f aca="false">C14+C15</f>
        <v>0</v>
      </c>
      <c r="D13" s="82" t="n">
        <f aca="false">D14+D15</f>
        <v>0</v>
      </c>
    </row>
    <row r="14" customFormat="false" ht="15" hidden="false" customHeight="false" outlineLevel="0" collapsed="false">
      <c r="A14" s="83" t="s">
        <v>2709</v>
      </c>
      <c r="B14" s="84"/>
      <c r="C14" s="84"/>
      <c r="D14" s="84"/>
    </row>
    <row r="15" customFormat="false" ht="15" hidden="false" customHeight="false" outlineLevel="0" collapsed="false">
      <c r="A15" s="83" t="s">
        <v>2710</v>
      </c>
      <c r="B15" s="84"/>
      <c r="C15" s="84"/>
      <c r="D15" s="84"/>
    </row>
    <row r="16" customFormat="false" ht="15" hidden="false" customHeight="false" outlineLevel="0" collapsed="false">
      <c r="A16" s="39"/>
      <c r="B16" s="51"/>
      <c r="C16" s="51"/>
      <c r="D16" s="51"/>
    </row>
    <row r="17" customFormat="false" ht="15" hidden="false" customHeight="false" outlineLevel="0" collapsed="false">
      <c r="A17" s="45" t="s">
        <v>2711</v>
      </c>
      <c r="B17" s="85" t="n">
        <f aca="false">B18+B19</f>
        <v>0</v>
      </c>
      <c r="C17" s="82" t="n">
        <f aca="false">C18+C19</f>
        <v>0</v>
      </c>
      <c r="D17" s="82" t="n">
        <f aca="false">D18+D19</f>
        <v>0</v>
      </c>
    </row>
    <row r="18" customFormat="false" ht="15" hidden="false" customHeight="false" outlineLevel="0" collapsed="false">
      <c r="A18" s="83" t="s">
        <v>2712</v>
      </c>
      <c r="B18" s="86" t="n">
        <v>0</v>
      </c>
      <c r="C18" s="84"/>
      <c r="D18" s="84"/>
    </row>
    <row r="19" customFormat="false" ht="15" hidden="false" customHeight="false" outlineLevel="0" collapsed="false">
      <c r="A19" s="83" t="s">
        <v>2713</v>
      </c>
      <c r="B19" s="86" t="n">
        <v>0</v>
      </c>
      <c r="C19" s="84"/>
      <c r="D19" s="87"/>
    </row>
    <row r="20" customFormat="false" ht="15" hidden="false" customHeight="false" outlineLevel="0" collapsed="false">
      <c r="A20" s="39"/>
      <c r="B20" s="51"/>
      <c r="C20" s="51"/>
      <c r="D20" s="51"/>
    </row>
    <row r="21" customFormat="false" ht="15" hidden="false" customHeight="false" outlineLevel="0" collapsed="false">
      <c r="A21" s="45" t="s">
        <v>2714</v>
      </c>
      <c r="B21" s="82" t="n">
        <f aca="false">B8-B13+B17</f>
        <v>1936252.88</v>
      </c>
      <c r="C21" s="82" t="n">
        <f aca="false">C8-C13+C17</f>
        <v>619464.44</v>
      </c>
      <c r="D21" s="82" t="n">
        <f aca="false">D8-D13+D17</f>
        <v>763252.71</v>
      </c>
    </row>
    <row r="22" customFormat="false" ht="15" hidden="false" customHeight="false" outlineLevel="0" collapsed="false">
      <c r="A22" s="45"/>
      <c r="B22" s="51"/>
      <c r="C22" s="51"/>
      <c r="D22" s="51"/>
    </row>
    <row r="23" customFormat="false" ht="15" hidden="false" customHeight="false" outlineLevel="0" collapsed="false">
      <c r="A23" s="45" t="s">
        <v>2715</v>
      </c>
      <c r="B23" s="82" t="n">
        <f aca="false">B21-B11</f>
        <v>1936252.88</v>
      </c>
      <c r="C23" s="82" t="n">
        <f aca="false">C21-C11</f>
        <v>619464.44</v>
      </c>
      <c r="D23" s="82" t="n">
        <f aca="false">D21-D11</f>
        <v>763252.71</v>
      </c>
    </row>
    <row r="24" customFormat="false" ht="15" hidden="false" customHeight="false" outlineLevel="0" collapsed="false">
      <c r="A24" s="45"/>
      <c r="B24" s="88"/>
      <c r="C24" s="88"/>
      <c r="D24" s="88"/>
    </row>
    <row r="25" customFormat="false" ht="15" hidden="false" customHeight="false" outlineLevel="0" collapsed="false">
      <c r="A25" s="89" t="s">
        <v>2716</v>
      </c>
      <c r="B25" s="82" t="n">
        <f aca="false">B23-B17</f>
        <v>1936252.88</v>
      </c>
      <c r="C25" s="82" t="n">
        <f aca="false">C23-C17</f>
        <v>619464.44</v>
      </c>
      <c r="D25" s="82" t="n">
        <f aca="false">D23-D17</f>
        <v>763252.71</v>
      </c>
    </row>
    <row r="26" customFormat="false" ht="15" hidden="false" customHeight="false" outlineLevel="0" collapsed="false">
      <c r="A26" s="90"/>
      <c r="B26" s="68"/>
      <c r="C26" s="68"/>
      <c r="D26" s="68"/>
    </row>
    <row r="27" customFormat="false" ht="15" hidden="false" customHeight="false" outlineLevel="0" collapsed="false">
      <c r="A27" s="23"/>
    </row>
    <row r="28" customFormat="false" ht="30" hidden="false" customHeight="true" outlineLevel="0" collapsed="false">
      <c r="A28" s="81" t="s">
        <v>2717</v>
      </c>
      <c r="B28" s="58" t="s">
        <v>2718</v>
      </c>
      <c r="C28" s="58" t="s">
        <v>2702</v>
      </c>
      <c r="D28" s="58" t="s">
        <v>2719</v>
      </c>
    </row>
    <row r="29" customFormat="false" ht="15" hidden="false" customHeight="false" outlineLevel="0" collapsed="false">
      <c r="A29" s="45" t="s">
        <v>2720</v>
      </c>
      <c r="B29" s="46" t="n">
        <f aca="false">B30+B31</f>
        <v>0</v>
      </c>
      <c r="C29" s="46" t="n">
        <f aca="false">C30+C31</f>
        <v>0</v>
      </c>
      <c r="D29" s="46" t="n">
        <f aca="false">D30+D31</f>
        <v>0</v>
      </c>
    </row>
    <row r="30" customFormat="false" ht="15" hidden="false" customHeight="false" outlineLevel="0" collapsed="false">
      <c r="A30" s="83" t="s">
        <v>2721</v>
      </c>
      <c r="B30" s="70"/>
      <c r="C30" s="70"/>
      <c r="D30" s="70"/>
    </row>
    <row r="31" customFormat="false" ht="15" hidden="false" customHeight="false" outlineLevel="0" collapsed="false">
      <c r="A31" s="83" t="s">
        <v>2722</v>
      </c>
      <c r="B31" s="70"/>
      <c r="C31" s="70"/>
      <c r="D31" s="70"/>
    </row>
    <row r="32" customFormat="false" ht="15" hidden="false" customHeight="false" outlineLevel="0" collapsed="false">
      <c r="A32" s="37"/>
      <c r="B32" s="37"/>
      <c r="C32" s="37"/>
      <c r="D32" s="37"/>
    </row>
    <row r="33" customFormat="false" ht="15" hidden="false" customHeight="false" outlineLevel="0" collapsed="false">
      <c r="A33" s="45" t="s">
        <v>2723</v>
      </c>
      <c r="B33" s="46" t="n">
        <f aca="false">B25+B29</f>
        <v>1936252.88</v>
      </c>
      <c r="C33" s="46" t="n">
        <f aca="false">C25+C29</f>
        <v>619464.44</v>
      </c>
      <c r="D33" s="46" t="n">
        <f aca="false">D25+D29</f>
        <v>763252.71</v>
      </c>
    </row>
    <row r="34" customFormat="false" ht="15" hidden="false" customHeight="false" outlineLevel="0" collapsed="false">
      <c r="A34" s="80"/>
      <c r="B34" s="80"/>
      <c r="C34" s="80"/>
      <c r="D34" s="80"/>
    </row>
    <row r="35" customFormat="false" ht="15" hidden="false" customHeight="false" outlineLevel="0" collapsed="false">
      <c r="A35" s="23"/>
    </row>
    <row r="36" customFormat="false" ht="30" hidden="false" customHeight="false" outlineLevel="0" collapsed="false">
      <c r="A36" s="81" t="s">
        <v>2717</v>
      </c>
      <c r="B36" s="58" t="s">
        <v>2724</v>
      </c>
      <c r="C36" s="58" t="s">
        <v>2702</v>
      </c>
      <c r="D36" s="58" t="s">
        <v>2703</v>
      </c>
    </row>
    <row r="37" customFormat="false" ht="15" hidden="false" customHeight="false" outlineLevel="0" collapsed="false">
      <c r="A37" s="45" t="s">
        <v>2725</v>
      </c>
      <c r="B37" s="46" t="n">
        <f aca="false">B38+B39</f>
        <v>0</v>
      </c>
      <c r="C37" s="46" t="n">
        <f aca="false">C38+C39</f>
        <v>0</v>
      </c>
      <c r="D37" s="46" t="n">
        <f aca="false">D38+D39</f>
        <v>0</v>
      </c>
    </row>
    <row r="38" customFormat="false" ht="15" hidden="false" customHeight="false" outlineLevel="0" collapsed="false">
      <c r="A38" s="83" t="s">
        <v>2726</v>
      </c>
      <c r="B38" s="70"/>
      <c r="C38" s="70" t="n">
        <v>0</v>
      </c>
      <c r="D38" s="70"/>
    </row>
    <row r="39" customFormat="false" ht="15" hidden="false" customHeight="false" outlineLevel="0" collapsed="false">
      <c r="A39" s="83" t="s">
        <v>2727</v>
      </c>
      <c r="B39" s="70"/>
      <c r="C39" s="70"/>
      <c r="D39" s="70"/>
    </row>
    <row r="40" customFormat="false" ht="15" hidden="false" customHeight="false" outlineLevel="0" collapsed="false">
      <c r="A40" s="45" t="s">
        <v>2728</v>
      </c>
      <c r="B40" s="46" t="n">
        <f aca="false">B41+B42</f>
        <v>0</v>
      </c>
      <c r="C40" s="46" t="n">
        <f aca="false">C41+C42</f>
        <v>0</v>
      </c>
      <c r="D40" s="46" t="n">
        <f aca="false">D41+D42</f>
        <v>0</v>
      </c>
    </row>
    <row r="41" customFormat="false" ht="15" hidden="false" customHeight="false" outlineLevel="0" collapsed="false">
      <c r="A41" s="83" t="s">
        <v>2729</v>
      </c>
      <c r="B41" s="70"/>
      <c r="C41" s="70"/>
      <c r="D41" s="70"/>
    </row>
    <row r="42" customFormat="false" ht="15" hidden="false" customHeight="false" outlineLevel="0" collapsed="false">
      <c r="A42" s="83" t="s">
        <v>2730</v>
      </c>
      <c r="B42" s="70"/>
      <c r="C42" s="70"/>
      <c r="D42" s="70"/>
    </row>
    <row r="43" customFormat="false" ht="15" hidden="false" customHeight="false" outlineLevel="0" collapsed="false">
      <c r="A43" s="37"/>
      <c r="B43" s="37"/>
      <c r="C43" s="37"/>
      <c r="D43" s="37"/>
    </row>
    <row r="44" customFormat="false" ht="15" hidden="false" customHeight="false" outlineLevel="0" collapsed="false">
      <c r="A44" s="45" t="s">
        <v>2731</v>
      </c>
      <c r="B44" s="46" t="n">
        <f aca="false">B37-B40</f>
        <v>0</v>
      </c>
      <c r="C44" s="46" t="n">
        <f aca="false">C37-C40</f>
        <v>0</v>
      </c>
      <c r="D44" s="46" t="n">
        <f aca="false">D37-D40</f>
        <v>0</v>
      </c>
    </row>
    <row r="45" customFormat="false" ht="15" hidden="false" customHeight="false" outlineLevel="0" collapsed="false">
      <c r="A45" s="91"/>
      <c r="B45" s="80"/>
      <c r="C45" s="80"/>
      <c r="D45" s="80"/>
    </row>
    <row r="46" customFormat="false" ht="15" hidden="false" customHeight="false" outlineLevel="0" collapsed="false"/>
    <row r="47" customFormat="false" ht="30" hidden="false" customHeight="false" outlineLevel="0" collapsed="false">
      <c r="A47" s="81" t="s">
        <v>2717</v>
      </c>
      <c r="B47" s="58" t="s">
        <v>2724</v>
      </c>
      <c r="C47" s="58" t="s">
        <v>2702</v>
      </c>
      <c r="D47" s="58" t="s">
        <v>2703</v>
      </c>
    </row>
    <row r="48" customFormat="false" ht="15" hidden="false" customHeight="false" outlineLevel="0" collapsed="false">
      <c r="A48" s="92" t="s">
        <v>2732</v>
      </c>
      <c r="B48" s="93" t="n">
        <f aca="false">B9</f>
        <v>1936252.88</v>
      </c>
      <c r="C48" s="93" t="n">
        <f aca="false">C9</f>
        <v>619464.44</v>
      </c>
      <c r="D48" s="93" t="n">
        <f aca="false">D9</f>
        <v>763252.71</v>
      </c>
    </row>
    <row r="49" customFormat="false" ht="15" hidden="false" customHeight="false" outlineLevel="0" collapsed="false">
      <c r="A49" s="94" t="s">
        <v>2733</v>
      </c>
      <c r="B49" s="46" t="n">
        <f aca="false">B50-B51</f>
        <v>0</v>
      </c>
      <c r="C49" s="46" t="n">
        <f aca="false">C50-C51</f>
        <v>0</v>
      </c>
      <c r="D49" s="46" t="n">
        <f aca="false">D50-D51</f>
        <v>0</v>
      </c>
    </row>
    <row r="50" customFormat="false" ht="15" hidden="false" customHeight="false" outlineLevel="0" collapsed="false">
      <c r="A50" s="95" t="s">
        <v>2726</v>
      </c>
      <c r="B50" s="70" t="n">
        <v>1</v>
      </c>
      <c r="C50" s="70" t="n">
        <v>1</v>
      </c>
      <c r="D50" s="70" t="n">
        <v>1</v>
      </c>
    </row>
    <row r="51" customFormat="false" ht="15" hidden="false" customHeight="false" outlineLevel="0" collapsed="false">
      <c r="A51" s="95" t="s">
        <v>2729</v>
      </c>
      <c r="B51" s="70" t="n">
        <v>1</v>
      </c>
      <c r="C51" s="70" t="n">
        <v>1</v>
      </c>
      <c r="D51" s="70" t="n">
        <v>1</v>
      </c>
    </row>
    <row r="52" customFormat="false" ht="15" hidden="false" customHeight="false" outlineLevel="0" collapsed="false">
      <c r="A52" s="37"/>
      <c r="B52" s="37"/>
      <c r="C52" s="37"/>
      <c r="D52" s="37"/>
    </row>
    <row r="53" customFormat="false" ht="15" hidden="false" customHeight="false" outlineLevel="0" collapsed="false">
      <c r="A53" s="83" t="s">
        <v>2709</v>
      </c>
      <c r="B53" s="70" t="n">
        <f aca="false">B14</f>
        <v>0</v>
      </c>
      <c r="C53" s="70" t="n">
        <f aca="false">C14</f>
        <v>0</v>
      </c>
      <c r="D53" s="70" t="n">
        <f aca="false">D14</f>
        <v>0</v>
      </c>
    </row>
    <row r="54" customFormat="false" ht="15" hidden="false" customHeight="false" outlineLevel="0" collapsed="false">
      <c r="A54" s="37"/>
      <c r="B54" s="37"/>
      <c r="C54" s="37"/>
      <c r="D54" s="37"/>
    </row>
    <row r="55" customFormat="false" ht="15" hidden="false" customHeight="false" outlineLevel="0" collapsed="false">
      <c r="A55" s="83" t="s">
        <v>2712</v>
      </c>
      <c r="B55" s="96" t="n">
        <f aca="false">B18</f>
        <v>0</v>
      </c>
      <c r="C55" s="70" t="n">
        <f aca="false">C18</f>
        <v>0</v>
      </c>
      <c r="D55" s="70" t="n">
        <f aca="false">D18</f>
        <v>0</v>
      </c>
    </row>
    <row r="56" customFormat="false" ht="15" hidden="false" customHeight="false" outlineLevel="0" collapsed="false">
      <c r="A56" s="37"/>
      <c r="B56" s="37"/>
      <c r="C56" s="37"/>
      <c r="D56" s="37"/>
    </row>
    <row r="57" customFormat="false" ht="32.25" hidden="false" customHeight="true" outlineLevel="0" collapsed="false">
      <c r="A57" s="89" t="s">
        <v>2734</v>
      </c>
      <c r="B57" s="46" t="n">
        <f aca="false">B48+B49-B53+B55</f>
        <v>1936252.88</v>
      </c>
      <c r="C57" s="46" t="n">
        <f aca="false">C48+C49-C53+C55</f>
        <v>619464.44</v>
      </c>
      <c r="D57" s="46" t="n">
        <f aca="false">D48+D49-D53+D55</f>
        <v>763252.71</v>
      </c>
    </row>
    <row r="58" customFormat="false" ht="15" hidden="false" customHeight="false" outlineLevel="0" collapsed="false">
      <c r="A58" s="97"/>
      <c r="B58" s="97"/>
      <c r="C58" s="97"/>
      <c r="D58" s="97"/>
    </row>
    <row r="59" customFormat="false" ht="30" hidden="false" customHeight="true" outlineLevel="0" collapsed="false">
      <c r="A59" s="89" t="s">
        <v>2735</v>
      </c>
      <c r="B59" s="46" t="n">
        <f aca="false">B57-B49</f>
        <v>1936252.88</v>
      </c>
      <c r="C59" s="46" t="n">
        <f aca="false">C57-C49</f>
        <v>619464.44</v>
      </c>
      <c r="D59" s="46" t="n">
        <f aca="false">D57-D49</f>
        <v>763252.71</v>
      </c>
    </row>
    <row r="60" customFormat="false" ht="15" hidden="false" customHeight="false" outlineLevel="0" collapsed="false">
      <c r="A60" s="80"/>
      <c r="B60" s="80"/>
      <c r="C60" s="80"/>
      <c r="D60" s="80"/>
    </row>
    <row r="61" customFormat="false" ht="15" hidden="false" customHeight="false" outlineLevel="0" collapsed="false"/>
    <row r="62" customFormat="false" ht="30" hidden="false" customHeight="false" outlineLevel="0" collapsed="false">
      <c r="A62" s="81" t="s">
        <v>2717</v>
      </c>
      <c r="B62" s="58" t="s">
        <v>2724</v>
      </c>
      <c r="C62" s="58" t="s">
        <v>2702</v>
      </c>
      <c r="D62" s="58" t="s">
        <v>2703</v>
      </c>
    </row>
    <row r="63" customFormat="false" ht="15" hidden="false" customHeight="false" outlineLevel="0" collapsed="false">
      <c r="A63" s="92" t="s">
        <v>2706</v>
      </c>
      <c r="B63" s="98" t="n">
        <f aca="false">B10</f>
        <v>0</v>
      </c>
      <c r="C63" s="98" t="n">
        <f aca="false">C10</f>
        <v>0</v>
      </c>
      <c r="D63" s="98" t="n">
        <f aca="false">D10</f>
        <v>0</v>
      </c>
    </row>
    <row r="64" customFormat="false" ht="30" hidden="false" customHeight="false" outlineLevel="0" collapsed="false">
      <c r="A64" s="94" t="s">
        <v>2736</v>
      </c>
      <c r="B64" s="82" t="n">
        <f aca="false">B65-B66</f>
        <v>0</v>
      </c>
      <c r="C64" s="82" t="n">
        <f aca="false">C65-C66</f>
        <v>0</v>
      </c>
      <c r="D64" s="82" t="n">
        <f aca="false">D65-D66</f>
        <v>0</v>
      </c>
    </row>
    <row r="65" customFormat="false" ht="15" hidden="false" customHeight="false" outlineLevel="0" collapsed="false">
      <c r="A65" s="95" t="s">
        <v>2727</v>
      </c>
      <c r="B65" s="84" t="n">
        <v>0</v>
      </c>
      <c r="C65" s="84" t="n">
        <v>0</v>
      </c>
      <c r="D65" s="84" t="n">
        <v>0</v>
      </c>
    </row>
    <row r="66" customFormat="false" ht="15" hidden="false" customHeight="false" outlineLevel="0" collapsed="false">
      <c r="A66" s="95" t="s">
        <v>2730</v>
      </c>
      <c r="B66" s="84" t="n">
        <v>0</v>
      </c>
      <c r="C66" s="84" t="n">
        <v>0</v>
      </c>
      <c r="D66" s="84" t="n">
        <v>0</v>
      </c>
    </row>
    <row r="67" customFormat="false" ht="15" hidden="false" customHeight="false" outlineLevel="0" collapsed="false">
      <c r="A67" s="37"/>
      <c r="B67" s="51"/>
      <c r="C67" s="51"/>
      <c r="D67" s="51"/>
    </row>
    <row r="68" customFormat="false" ht="15" hidden="false" customHeight="false" outlineLevel="0" collapsed="false">
      <c r="A68" s="83" t="s">
        <v>2737</v>
      </c>
      <c r="B68" s="84" t="n">
        <f aca="false">B15</f>
        <v>0</v>
      </c>
      <c r="C68" s="84" t="n">
        <f aca="false">C15</f>
        <v>0</v>
      </c>
      <c r="D68" s="84" t="n">
        <f aca="false">D15</f>
        <v>0</v>
      </c>
    </row>
    <row r="69" customFormat="false" ht="15" hidden="false" customHeight="false" outlineLevel="0" collapsed="false">
      <c r="A69" s="37"/>
      <c r="B69" s="51"/>
      <c r="C69" s="51"/>
      <c r="D69" s="51"/>
    </row>
    <row r="70" customFormat="false" ht="15" hidden="false" customHeight="false" outlineLevel="0" collapsed="false">
      <c r="A70" s="83" t="s">
        <v>2713</v>
      </c>
      <c r="B70" s="99" t="n">
        <f aca="false">B19</f>
        <v>0</v>
      </c>
      <c r="C70" s="84" t="n">
        <f aca="false">C19</f>
        <v>0</v>
      </c>
      <c r="D70" s="84" t="n">
        <f aca="false">D19</f>
        <v>0</v>
      </c>
    </row>
    <row r="71" customFormat="false" ht="15" hidden="false" customHeight="false" outlineLevel="0" collapsed="false">
      <c r="A71" s="37"/>
      <c r="B71" s="51"/>
      <c r="C71" s="51"/>
      <c r="D71" s="51"/>
    </row>
    <row r="72" customFormat="false" ht="30" hidden="false" customHeight="true" outlineLevel="0" collapsed="false">
      <c r="A72" s="89" t="s">
        <v>2738</v>
      </c>
      <c r="B72" s="82" t="n">
        <f aca="false">B63+B64-B68+B70</f>
        <v>0</v>
      </c>
      <c r="C72" s="82" t="n">
        <f aca="false">C63+C64-C68+C70</f>
        <v>0</v>
      </c>
      <c r="D72" s="82" t="n">
        <f aca="false">D63+D64-D68+D70</f>
        <v>0</v>
      </c>
    </row>
    <row r="73" customFormat="false" ht="15" hidden="false" customHeight="false" outlineLevel="0" collapsed="false">
      <c r="A73" s="37"/>
      <c r="B73" s="51"/>
      <c r="C73" s="51"/>
      <c r="D73" s="51"/>
    </row>
    <row r="74" customFormat="false" ht="30" hidden="false" customHeight="true" outlineLevel="0" collapsed="false">
      <c r="A74" s="89" t="s">
        <v>2739</v>
      </c>
      <c r="B74" s="82" t="n">
        <f aca="false">B72-B64</f>
        <v>0</v>
      </c>
      <c r="C74" s="82" t="n">
        <f aca="false">C72-C64</f>
        <v>0</v>
      </c>
      <c r="D74" s="82" t="n">
        <f aca="false">D72-D64</f>
        <v>0</v>
      </c>
    </row>
    <row r="75" customFormat="false" ht="15" hidden="false" customHeight="false" outlineLevel="0" collapsed="false">
      <c r="A75" s="80"/>
      <c r="B75" s="68"/>
      <c r="C75" s="68"/>
      <c r="D75" s="68"/>
    </row>
  </sheetData>
  <sheetProtection sheet="true" password="d8cf" objects="true" scenarios="true"/>
  <mergeCells count="5">
    <mergeCell ref="A1:D1"/>
    <mergeCell ref="A2:D2"/>
    <mergeCell ref="A3:D3"/>
    <mergeCell ref="A4:D4"/>
    <mergeCell ref="A5:D5"/>
  </mergeCells>
  <dataValidations count="1">
    <dataValidation allowBlank="true" operator="between" showDropDown="false" showErrorMessage="true" showInputMessage="true" sqref="B8:D25 B29:D33 B37:D44 B48:D59 B63:D74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39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P38" activeCellId="0" sqref="P38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5.43"/>
    <col collapsed="false" customWidth="true" hidden="false" outlineLevel="0" max="17" min="17" style="0" width="12.71"/>
    <col collapsed="false" customWidth="true" hidden="false" outlineLevel="0" max="18" min="18" style="0" width="18.85"/>
    <col collapsed="false" customWidth="true" hidden="false" outlineLevel="0" max="20" min="20" style="0" width="5.85"/>
    <col collapsed="false" customWidth="true" hidden="false" outlineLevel="0" max="21" min="21" style="0" width="17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2740</v>
      </c>
      <c r="Q1" s="0" t="s">
        <v>2741</v>
      </c>
      <c r="R1" s="0" t="s">
        <v>2742</v>
      </c>
    </row>
    <row r="2" customFormat="false" ht="1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 s="0" t="n">
        <v>4</v>
      </c>
      <c r="C2" s="0" t="n">
        <v>1</v>
      </c>
      <c r="I2" s="0" t="s">
        <v>2743</v>
      </c>
      <c r="P2" s="54" t="n">
        <f aca="false">'Formato 4'!B8</f>
        <v>1936252.88</v>
      </c>
      <c r="Q2" s="54" t="n">
        <f aca="false">'Formato 4'!C8</f>
        <v>619464.44</v>
      </c>
      <c r="R2" s="54" t="n">
        <f aca="false">'Formato 4'!D8</f>
        <v>763252.71</v>
      </c>
      <c r="S2" s="54"/>
      <c r="T2" s="54"/>
      <c r="U2" s="54"/>
      <c r="V2" s="54"/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4,1,1,0,0,0,0</v>
      </c>
      <c r="B3" s="0" t="n">
        <v>4</v>
      </c>
      <c r="C3" s="0" t="n">
        <v>1</v>
      </c>
      <c r="D3" s="0" t="n">
        <v>1</v>
      </c>
      <c r="J3" s="0" t="s">
        <v>2744</v>
      </c>
      <c r="P3" s="54" t="n">
        <f aca="false">'Formato 4'!B9</f>
        <v>1936252.88</v>
      </c>
      <c r="Q3" s="54" t="n">
        <f aca="false">'Formato 4'!C9</f>
        <v>619464.44</v>
      </c>
      <c r="R3" s="54" t="n">
        <f aca="false">'Formato 4'!D9</f>
        <v>763252.71</v>
      </c>
      <c r="S3" s="54"/>
      <c r="T3" s="54"/>
      <c r="U3" s="54"/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4,1,2,0,0,0,0</v>
      </c>
      <c r="B4" s="0" t="n">
        <v>4</v>
      </c>
      <c r="C4" s="0" t="n">
        <v>1</v>
      </c>
      <c r="D4" s="0" t="n">
        <v>2</v>
      </c>
      <c r="J4" s="0" t="s">
        <v>2745</v>
      </c>
      <c r="P4" s="54" t="n">
        <f aca="false">'Formato 4'!B10</f>
        <v>0</v>
      </c>
      <c r="Q4" s="54" t="n">
        <f aca="false">'Formato 4'!C10</f>
        <v>0</v>
      </c>
      <c r="R4" s="54" t="n">
        <f aca="false">'Formato 4'!D10</f>
        <v>0</v>
      </c>
      <c r="S4" s="54"/>
      <c r="T4" s="54"/>
      <c r="U4" s="54"/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4,1,3,0,0,0,0</v>
      </c>
      <c r="B5" s="0" t="n">
        <v>4</v>
      </c>
      <c r="C5" s="0" t="n">
        <v>1</v>
      </c>
      <c r="D5" s="0" t="n">
        <v>3</v>
      </c>
      <c r="J5" s="0" t="s">
        <v>2746</v>
      </c>
      <c r="P5" s="54" t="n">
        <f aca="false">'Formato 4'!B11</f>
        <v>0</v>
      </c>
      <c r="Q5" s="54" t="n">
        <f aca="false">'Formato 4'!C11</f>
        <v>0</v>
      </c>
      <c r="R5" s="54" t="n">
        <f aca="false">'Formato 4'!D11</f>
        <v>0</v>
      </c>
      <c r="S5" s="54"/>
      <c r="T5" s="54"/>
      <c r="U5" s="54"/>
      <c r="V5" s="54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4,2,0,0,0,0,0</v>
      </c>
      <c r="B6" s="0" t="n">
        <v>4</v>
      </c>
      <c r="C6" s="0" t="n">
        <v>2</v>
      </c>
      <c r="I6" s="0" t="s">
        <v>2747</v>
      </c>
      <c r="P6" s="54" t="n">
        <f aca="false">'Formato 4'!B13</f>
        <v>0</v>
      </c>
      <c r="Q6" s="54" t="n">
        <f aca="false">'Formato 4'!C13</f>
        <v>0</v>
      </c>
      <c r="R6" s="54" t="n">
        <f aca="false">'Formato 4'!D13</f>
        <v>0</v>
      </c>
      <c r="S6" s="54"/>
      <c r="T6" s="54"/>
      <c r="U6" s="54"/>
      <c r="V6" s="54"/>
      <c r="W6" s="54"/>
      <c r="X6" s="54"/>
      <c r="Y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4,2,1,0,0,0,0</v>
      </c>
      <c r="B7" s="0" t="n">
        <v>4</v>
      </c>
      <c r="C7" s="0" t="n">
        <v>2</v>
      </c>
      <c r="D7" s="0" t="n">
        <v>1</v>
      </c>
      <c r="J7" s="0" t="s">
        <v>2748</v>
      </c>
      <c r="P7" s="54" t="n">
        <f aca="false">'Formato 4'!B14</f>
        <v>0</v>
      </c>
      <c r="Q7" s="54" t="n">
        <f aca="false">'Formato 4'!C14</f>
        <v>0</v>
      </c>
      <c r="R7" s="54" t="n">
        <f aca="false">'Formato 4'!D14</f>
        <v>0</v>
      </c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4,2,2,0,0,0,0</v>
      </c>
      <c r="B8" s="0" t="n">
        <v>4</v>
      </c>
      <c r="C8" s="0" t="n">
        <v>2</v>
      </c>
      <c r="D8" s="0" t="n">
        <v>2</v>
      </c>
      <c r="J8" s="0" t="s">
        <v>2749</v>
      </c>
      <c r="P8" s="54" t="n">
        <f aca="false">'Formato 4'!B15</f>
        <v>0</v>
      </c>
      <c r="Q8" s="54" t="n">
        <f aca="false">'Formato 4'!C15</f>
        <v>0</v>
      </c>
      <c r="R8" s="54" t="n">
        <f aca="false">'Formato 4'!D15</f>
        <v>0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4,3,0,0,0,0,0</v>
      </c>
      <c r="B9" s="0" t="n">
        <v>4</v>
      </c>
      <c r="C9" s="0" t="n">
        <v>3</v>
      </c>
      <c r="I9" s="0" t="s">
        <v>2750</v>
      </c>
      <c r="P9" s="54"/>
      <c r="Q9" s="54" t="n">
        <f aca="false">'Formato 4'!C17</f>
        <v>0</v>
      </c>
      <c r="R9" s="54" t="n">
        <f aca="false">'Formato 4'!D17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4,3,1,0,0,0,0</v>
      </c>
      <c r="B10" s="0" t="n">
        <v>4</v>
      </c>
      <c r="C10" s="0" t="n">
        <v>3</v>
      </c>
      <c r="D10" s="0" t="n">
        <v>1</v>
      </c>
      <c r="J10" s="0" t="s">
        <v>2751</v>
      </c>
      <c r="P10" s="54"/>
      <c r="Q10" s="54" t="n">
        <f aca="false">'Formato 4'!C18</f>
        <v>0</v>
      </c>
      <c r="R10" s="54" t="n">
        <f aca="false">'Formato 4'!D18</f>
        <v>0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4,3,2,0,0,0,0</v>
      </c>
      <c r="B11" s="0" t="n">
        <v>4</v>
      </c>
      <c r="C11" s="0" t="n">
        <v>3</v>
      </c>
      <c r="D11" s="0" t="n">
        <v>2</v>
      </c>
      <c r="J11" s="0" t="s">
        <v>2752</v>
      </c>
      <c r="N11" s="100"/>
      <c r="P11" s="54"/>
      <c r="Q11" s="54" t="n">
        <f aca="false">'Formato 4'!C19</f>
        <v>0</v>
      </c>
      <c r="R11" s="54" t="n">
        <f aca="false">'Formato 4'!D19</f>
        <v>0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4,4,0,0,0,0,0</v>
      </c>
      <c r="B12" s="0" t="n">
        <v>4</v>
      </c>
      <c r="C12" s="0" t="n">
        <v>4</v>
      </c>
      <c r="I12" s="0" t="s">
        <v>2753</v>
      </c>
      <c r="P12" s="54" t="n">
        <f aca="false">'Formato 4'!B21</f>
        <v>1936252.88</v>
      </c>
      <c r="Q12" s="54" t="n">
        <f aca="false">'Formato 4'!C21</f>
        <v>619464.44</v>
      </c>
      <c r="R12" s="54" t="n">
        <f aca="false">'Formato 4'!D21</f>
        <v>763252.71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4,5,0,0,0,0,0</v>
      </c>
      <c r="B13" s="0" t="n">
        <v>4</v>
      </c>
      <c r="C13" s="0" t="n">
        <v>5</v>
      </c>
      <c r="I13" s="0" t="s">
        <v>2754</v>
      </c>
      <c r="P13" s="54" t="n">
        <f aca="false">'Formato 4'!B23</f>
        <v>1936252.88</v>
      </c>
      <c r="Q13" s="54" t="n">
        <f aca="false">'Formato 4'!C23</f>
        <v>619464.44</v>
      </c>
      <c r="R13" s="54" t="n">
        <f aca="false">'Formato 4'!D23</f>
        <v>763252.71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4,6,0,0,0,0,0</v>
      </c>
      <c r="B14" s="0" t="n">
        <v>4</v>
      </c>
      <c r="C14" s="0" t="n">
        <v>6</v>
      </c>
      <c r="I14" s="0" t="s">
        <v>2755</v>
      </c>
      <c r="P14" s="54" t="n">
        <f aca="false">'Formato 4'!B25</f>
        <v>1936252.88</v>
      </c>
      <c r="Q14" s="54" t="n">
        <f aca="false">'Formato 4'!C25</f>
        <v>619464.44</v>
      </c>
      <c r="R14" s="54" t="n">
        <f aca="false">'Formato 4'!D25</f>
        <v>763252.71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4,7,0,0,0,0,0</v>
      </c>
      <c r="B15" s="0" t="n">
        <v>4</v>
      </c>
      <c r="C15" s="0" t="n">
        <v>7</v>
      </c>
      <c r="I15" s="0" t="s">
        <v>2756</v>
      </c>
      <c r="P15" s="0" t="n">
        <f aca="false">'Formato 4'!B29</f>
        <v>0</v>
      </c>
      <c r="Q15" s="0" t="n">
        <f aca="false">'Formato 4'!C29</f>
        <v>0</v>
      </c>
      <c r="R15" s="0" t="n">
        <f aca="false">'Formato 4'!D29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4,7,1,0,0,0,0</v>
      </c>
      <c r="B16" s="0" t="n">
        <v>4</v>
      </c>
      <c r="C16" s="0" t="n">
        <v>7</v>
      </c>
      <c r="D16" s="0" t="n">
        <v>1</v>
      </c>
      <c r="J16" s="0" t="s">
        <v>2757</v>
      </c>
      <c r="P16" s="0" t="n">
        <f aca="false">'Formato 4'!B30</f>
        <v>0</v>
      </c>
      <c r="Q16" s="0" t="n">
        <f aca="false">'Formato 4'!C30</f>
        <v>0</v>
      </c>
      <c r="R16" s="0" t="n">
        <f aca="false">'Formato 4'!D30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4,7,2,0,0,0,0</v>
      </c>
      <c r="B17" s="0" t="n">
        <v>4</v>
      </c>
      <c r="C17" s="0" t="n">
        <v>7</v>
      </c>
      <c r="D17" s="0" t="n">
        <v>2</v>
      </c>
      <c r="J17" s="0" t="s">
        <v>2758</v>
      </c>
      <c r="P17" s="0" t="n">
        <f aca="false">'Formato 4'!B31</f>
        <v>0</v>
      </c>
      <c r="Q17" s="0" t="n">
        <f aca="false">'Formato 4'!C31</f>
        <v>0</v>
      </c>
      <c r="R17" s="0" t="n">
        <f aca="false">'Formato 4'!D31</f>
        <v>0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4,8,0,0,0,0,0</v>
      </c>
      <c r="B18" s="0" t="n">
        <v>4</v>
      </c>
      <c r="C18" s="0" t="n">
        <v>8</v>
      </c>
      <c r="I18" s="0" t="s">
        <v>2759</v>
      </c>
      <c r="P18" s="0" t="n">
        <f aca="false">'Formato 4'!B33</f>
        <v>1936252.88</v>
      </c>
      <c r="Q18" s="0" t="n">
        <f aca="false">'Formato 4'!C33</f>
        <v>619464.44</v>
      </c>
      <c r="R18" s="0" t="n">
        <f aca="false">'Formato 4'!D33</f>
        <v>763252.71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4,8,0,0,0,0,0</v>
      </c>
      <c r="B19" s="0" t="n">
        <v>4</v>
      </c>
      <c r="C19" s="0" t="n">
        <v>8</v>
      </c>
      <c r="I19" s="0" t="s">
        <v>2760</v>
      </c>
      <c r="P19" s="0" t="n">
        <f aca="false">'Formato 4'!B37</f>
        <v>0</v>
      </c>
      <c r="Q19" s="0" t="n">
        <f aca="false">'Formato 4'!C37</f>
        <v>0</v>
      </c>
      <c r="R19" s="0" t="n">
        <f aca="false">'Formato 4'!D37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4,8,1,0,0,0,0</v>
      </c>
      <c r="B20" s="0" t="n">
        <v>4</v>
      </c>
      <c r="C20" s="0" t="n">
        <v>8</v>
      </c>
      <c r="D20" s="0" t="n">
        <v>1</v>
      </c>
      <c r="J20" s="0" t="s">
        <v>2761</v>
      </c>
      <c r="P20" s="0" t="n">
        <f aca="false">'Formato 4'!B38</f>
        <v>0</v>
      </c>
      <c r="Q20" s="0" t="n">
        <f aca="false">'Formato 4'!C38</f>
        <v>0</v>
      </c>
      <c r="R20" s="0" t="n">
        <f aca="false">'Formato 4'!D38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4,8,2,0,0,0,0</v>
      </c>
      <c r="B21" s="0" t="n">
        <v>4</v>
      </c>
      <c r="C21" s="0" t="n">
        <v>8</v>
      </c>
      <c r="D21" s="0" t="n">
        <v>2</v>
      </c>
      <c r="J21" s="0" t="s">
        <v>2762</v>
      </c>
      <c r="P21" s="0" t="n">
        <f aca="false">'Formato 4'!B39</f>
        <v>0</v>
      </c>
      <c r="Q21" s="0" t="n">
        <f aca="false">'Formato 4'!C39</f>
        <v>0</v>
      </c>
      <c r="R21" s="0" t="n">
        <f aca="false">'Formato 4'!D39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4,9,0,0,0,0,0</v>
      </c>
      <c r="B22" s="0" t="n">
        <v>4</v>
      </c>
      <c r="C22" s="0" t="n">
        <v>9</v>
      </c>
      <c r="I22" s="0" t="s">
        <v>2763</v>
      </c>
      <c r="P22" s="0" t="n">
        <f aca="false">'Formato 4'!B40</f>
        <v>0</v>
      </c>
      <c r="Q22" s="0" t="n">
        <f aca="false">'Formato 4'!C40</f>
        <v>0</v>
      </c>
      <c r="R22" s="0" t="n">
        <f aca="false">'Formato 4'!D40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4,9,1,0,0,0,0</v>
      </c>
      <c r="B23" s="0" t="n">
        <v>4</v>
      </c>
      <c r="C23" s="0" t="n">
        <v>9</v>
      </c>
      <c r="D23" s="0" t="n">
        <v>1</v>
      </c>
      <c r="J23" s="0" t="s">
        <v>2729</v>
      </c>
      <c r="P23" s="0" t="n">
        <f aca="false">'Formato 4'!B41</f>
        <v>0</v>
      </c>
      <c r="Q23" s="0" t="n">
        <f aca="false">'Formato 4'!C41</f>
        <v>0</v>
      </c>
      <c r="R23" s="0" t="n">
        <f aca="false">'Formato 4'!D41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4,9,2,0,0,0,0</v>
      </c>
      <c r="B24" s="0" t="n">
        <v>4</v>
      </c>
      <c r="C24" s="0" t="n">
        <v>9</v>
      </c>
      <c r="D24" s="0" t="n">
        <v>2</v>
      </c>
      <c r="J24" s="0" t="s">
        <v>2730</v>
      </c>
      <c r="P24" s="0" t="n">
        <f aca="false">'Formato 4'!B42</f>
        <v>0</v>
      </c>
      <c r="Q24" s="0" t="n">
        <f aca="false">'Formato 4'!C42</f>
        <v>0</v>
      </c>
      <c r="R24" s="0" t="n">
        <f aca="false">'Formato 4'!D42</f>
        <v>0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4,10,0,0,0,0,0</v>
      </c>
      <c r="B25" s="0" t="n">
        <v>4</v>
      </c>
      <c r="C25" s="0" t="n">
        <v>10</v>
      </c>
      <c r="I25" s="0" t="s">
        <v>2746</v>
      </c>
      <c r="P25" s="0" t="n">
        <f aca="false">'Formato 4'!B44</f>
        <v>0</v>
      </c>
      <c r="Q25" s="0" t="n">
        <f aca="false">'Formato 4'!C44</f>
        <v>0</v>
      </c>
      <c r="R25" s="0" t="n">
        <f aca="false">'Formato 4'!D44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4,11,0,0,0,0,0</v>
      </c>
      <c r="B26" s="0" t="n">
        <v>4</v>
      </c>
      <c r="C26" s="0" t="n">
        <v>11</v>
      </c>
      <c r="I26" s="0" t="s">
        <v>2744</v>
      </c>
      <c r="P26" s="0" t="n">
        <f aca="false">'Formato 4'!B48</f>
        <v>1936252.88</v>
      </c>
      <c r="Q26" s="0" t="n">
        <f aca="false">'Formato 4'!C48</f>
        <v>619464.44</v>
      </c>
      <c r="R26" s="0" t="n">
        <f aca="false">'Formato 4'!D48</f>
        <v>763252.71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4,11,1,0,0,0,0</v>
      </c>
      <c r="B27" s="0" t="n">
        <v>4</v>
      </c>
      <c r="C27" s="0" t="n">
        <v>11</v>
      </c>
      <c r="D27" s="0" t="n">
        <v>1</v>
      </c>
      <c r="J27" s="0" t="s">
        <v>2764</v>
      </c>
      <c r="P27" s="0" t="n">
        <f aca="false">'Formato 4'!B49</f>
        <v>0</v>
      </c>
      <c r="Q27" s="0" t="n">
        <f aca="false">'Formato 4'!C49</f>
        <v>0</v>
      </c>
      <c r="R27" s="0" t="n">
        <f aca="false">'Formato 4'!D49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4,11,1,1,0,0,0</v>
      </c>
      <c r="B28" s="0" t="n">
        <v>4</v>
      </c>
      <c r="C28" s="0" t="n">
        <v>11</v>
      </c>
      <c r="D28" s="0" t="n">
        <v>1</v>
      </c>
      <c r="E28" s="0" t="n">
        <v>1</v>
      </c>
      <c r="K28" s="0" t="s">
        <v>2761</v>
      </c>
      <c r="P28" s="0" t="n">
        <f aca="false">'Formato 4'!B50</f>
        <v>1</v>
      </c>
      <c r="Q28" s="0" t="n">
        <f aca="false">'Formato 4'!C50</f>
        <v>1</v>
      </c>
      <c r="R28" s="0" t="n">
        <f aca="false">'Formato 4'!D50</f>
        <v>1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4,11,1,2,0,0,0</v>
      </c>
      <c r="B29" s="0" t="n">
        <v>4</v>
      </c>
      <c r="C29" s="0" t="n">
        <v>11</v>
      </c>
      <c r="D29" s="0" t="n">
        <v>1</v>
      </c>
      <c r="E29" s="0" t="n">
        <v>2</v>
      </c>
      <c r="K29" s="0" t="s">
        <v>2765</v>
      </c>
      <c r="P29" s="0" t="n">
        <f aca="false">'Formato 4'!B51</f>
        <v>1</v>
      </c>
      <c r="Q29" s="0" t="n">
        <f aca="false">'Formato 4'!C51</f>
        <v>1</v>
      </c>
      <c r="R29" s="0" t="n">
        <f aca="false">'Formato 4'!D51</f>
        <v>1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4,12,0,0,0,0,0</v>
      </c>
      <c r="B30" s="0" t="n">
        <v>4</v>
      </c>
      <c r="C30" s="0" t="n">
        <v>12</v>
      </c>
      <c r="I30" s="0" t="s">
        <v>2748</v>
      </c>
      <c r="P30" s="0" t="n">
        <f aca="false">'Formato 4'!B53</f>
        <v>0</v>
      </c>
      <c r="Q30" s="0" t="n">
        <f aca="false">'Formato 4'!C53</f>
        <v>0</v>
      </c>
      <c r="R30" s="0" t="n">
        <f aca="false">'Formato 4'!D53</f>
        <v>0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4,13,0,0,0,0,0</v>
      </c>
      <c r="B31" s="0" t="n">
        <v>4</v>
      </c>
      <c r="C31" s="0" t="n">
        <v>13</v>
      </c>
      <c r="I31" s="0" t="s">
        <v>2751</v>
      </c>
      <c r="Q31" s="0" t="n">
        <f aca="false">'Formato 4'!C55</f>
        <v>0</v>
      </c>
      <c r="R31" s="0" t="n">
        <f aca="false">'Formato 4'!D55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4,14,0,0,0,0,0</v>
      </c>
      <c r="B32" s="0" t="n">
        <v>4</v>
      </c>
      <c r="C32" s="0" t="n">
        <v>14</v>
      </c>
      <c r="I32" s="0" t="s">
        <v>2745</v>
      </c>
      <c r="P32" s="0" t="n">
        <f aca="false">'Formato 4'!B63</f>
        <v>0</v>
      </c>
      <c r="Q32" s="0" t="n">
        <f aca="false">'Formato 4'!C63</f>
        <v>0</v>
      </c>
      <c r="R32" s="0" t="n">
        <f aca="false">'Formato 4'!D63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4,14,1,0,0,0,0</v>
      </c>
      <c r="B33" s="0" t="n">
        <v>4</v>
      </c>
      <c r="C33" s="0" t="n">
        <v>14</v>
      </c>
      <c r="D33" s="0" t="n">
        <v>1</v>
      </c>
      <c r="J33" s="0" t="s">
        <v>2766</v>
      </c>
      <c r="P33" s="0" t="n">
        <f aca="false">'Formato 4'!B64</f>
        <v>0</v>
      </c>
      <c r="Q33" s="0" t="n">
        <f aca="false">'Formato 4'!C64</f>
        <v>0</v>
      </c>
      <c r="R33" s="0" t="n">
        <f aca="false">'Formato 4'!D64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4,14,1,1,0,0,0</v>
      </c>
      <c r="B34" s="0" t="n">
        <v>4</v>
      </c>
      <c r="C34" s="0" t="n">
        <v>14</v>
      </c>
      <c r="D34" s="0" t="n">
        <v>1</v>
      </c>
      <c r="E34" s="0" t="n">
        <v>1</v>
      </c>
      <c r="K34" s="0" t="s">
        <v>2767</v>
      </c>
      <c r="P34" s="0" t="n">
        <f aca="false">'Formato 4'!B65</f>
        <v>0</v>
      </c>
      <c r="Q34" s="0" t="n">
        <f aca="false">'Formato 4'!C65</f>
        <v>0</v>
      </c>
      <c r="R34" s="0" t="n">
        <f aca="false">'Formato 4'!D65</f>
        <v>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4,14,1,2,0,0,0</v>
      </c>
      <c r="B35" s="0" t="n">
        <v>4</v>
      </c>
      <c r="C35" s="0" t="n">
        <v>14</v>
      </c>
      <c r="D35" s="0" t="n">
        <v>1</v>
      </c>
      <c r="E35" s="0" t="n">
        <v>2</v>
      </c>
      <c r="K35" s="0" t="s">
        <v>2768</v>
      </c>
      <c r="P35" s="0" t="n">
        <f aca="false">'Formato 4'!B66</f>
        <v>0</v>
      </c>
      <c r="Q35" s="0" t="n">
        <f aca="false">'Formato 4'!C66</f>
        <v>0</v>
      </c>
      <c r="R35" s="0" t="n">
        <f aca="false">'Formato 4'!D66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4,15,0,0,0,0,0</v>
      </c>
      <c r="B36" s="0" t="n">
        <v>4</v>
      </c>
      <c r="C36" s="0" t="n">
        <v>15</v>
      </c>
      <c r="I36" s="0" t="s">
        <v>2749</v>
      </c>
      <c r="P36" s="0" t="n">
        <f aca="false">'Formato 4'!B68</f>
        <v>0</v>
      </c>
      <c r="Q36" s="0" t="n">
        <f aca="false">'Formato 4'!C68</f>
        <v>0</v>
      </c>
      <c r="R36" s="0" t="n">
        <f aca="false">'Formato 4'!D68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4,16,0,0,0,0,0</v>
      </c>
      <c r="B37" s="0" t="n">
        <v>4</v>
      </c>
      <c r="C37" s="0" t="n">
        <v>16</v>
      </c>
      <c r="I37" s="0" t="s">
        <v>2752</v>
      </c>
      <c r="Q37" s="0" t="n">
        <f aca="false">'Formato 4'!C70</f>
        <v>0</v>
      </c>
      <c r="R37" s="0" t="n">
        <f aca="false">'Formato 4'!D70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4,17,0,0,0,0,0</v>
      </c>
      <c r="B38" s="0" t="n">
        <v>4</v>
      </c>
      <c r="C38" s="0" t="n">
        <v>17</v>
      </c>
      <c r="I38" s="0" t="s">
        <v>2769</v>
      </c>
      <c r="P38" s="0" t="n">
        <f aca="false">'Formato 4'!B72</f>
        <v>0</v>
      </c>
      <c r="Q38" s="0" t="n">
        <f aca="false">'Formato 4'!C72</f>
        <v>0</v>
      </c>
      <c r="R38" s="0" t="n">
        <f aca="false">'Formato 4'!D72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4,18,0,0,0,0,0</v>
      </c>
      <c r="B39" s="0" t="n">
        <v>4</v>
      </c>
      <c r="C39" s="0" t="n">
        <v>18</v>
      </c>
      <c r="I39" s="0" t="s">
        <v>2770</v>
      </c>
      <c r="P39" s="0" t="n">
        <f aca="false">'Formato 4'!B74</f>
        <v>0</v>
      </c>
      <c r="Q39" s="0" t="n">
        <f aca="false">'Formato 4'!C74</f>
        <v>0</v>
      </c>
      <c r="R39" s="0" t="n">
        <f aca="false">'Formato 4'!D74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76"/>
  <sheetViews>
    <sheetView showFormulas="false" showGridLines="false" showRowColHeaders="true" showZeros="true" rightToLeft="false" tabSelected="false" showOutlineSymbols="true" defaultGridColor="true" view="normal" topLeftCell="B46" colorId="64" zoomScale="85" zoomScaleNormal="85" zoomScalePageLayoutView="100" workbookViewId="0">
      <selection pane="topLeft" activeCell="F39" activeCellId="0" sqref="F39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92.86"/>
    <col collapsed="false" customWidth="true" hidden="false" outlineLevel="0" max="7" min="2" style="0" width="20.71"/>
    <col collapsed="false" customWidth="true" hidden="true" outlineLevel="0" max="8" min="8" style="0" width="9.14"/>
    <col collapsed="false" customWidth="false" hidden="true" outlineLevel="0" max="1024" min="9" style="0" width="10.71"/>
  </cols>
  <sheetData>
    <row r="1" s="73" customFormat="true" ht="37.5" hidden="false" customHeight="true" outlineLevel="0" collapsed="false">
      <c r="A1" s="101" t="s">
        <v>2771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ENTE_PUBLICO_A</f>
        <v>CASA DE LA CULTURA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2772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6" t="str">
        <f aca="false">TRIMESTRE</f>
        <v>Del 1 de enero al 30 de junio de 2022 (b)</v>
      </c>
      <c r="B4" s="26"/>
      <c r="C4" s="26"/>
      <c r="D4" s="26"/>
      <c r="E4" s="26"/>
      <c r="F4" s="26"/>
      <c r="G4" s="26"/>
    </row>
    <row r="5" customFormat="false" ht="1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</row>
    <row r="6" customFormat="false" ht="15" hidden="false" customHeight="false" outlineLevel="0" collapsed="false">
      <c r="A6" s="102" t="s">
        <v>2773</v>
      </c>
      <c r="B6" s="102" t="s">
        <v>2774</v>
      </c>
      <c r="C6" s="102"/>
      <c r="D6" s="102"/>
      <c r="E6" s="102"/>
      <c r="F6" s="102"/>
      <c r="G6" s="102" t="s">
        <v>2775</v>
      </c>
    </row>
    <row r="7" customFormat="false" ht="30" hidden="false" customHeight="false" outlineLevel="0" collapsed="false">
      <c r="A7" s="102"/>
      <c r="B7" s="102" t="s">
        <v>2776</v>
      </c>
      <c r="C7" s="58" t="s">
        <v>2777</v>
      </c>
      <c r="D7" s="102" t="s">
        <v>2778</v>
      </c>
      <c r="E7" s="102" t="s">
        <v>2702</v>
      </c>
      <c r="F7" s="102" t="s">
        <v>2779</v>
      </c>
      <c r="G7" s="102"/>
    </row>
    <row r="8" customFormat="false" ht="15" hidden="false" customHeight="false" outlineLevel="0" collapsed="false">
      <c r="A8" s="103" t="s">
        <v>2744</v>
      </c>
      <c r="B8" s="51"/>
      <c r="C8" s="51"/>
      <c r="D8" s="51"/>
      <c r="E8" s="51"/>
      <c r="F8" s="51"/>
      <c r="G8" s="51"/>
    </row>
    <row r="9" customFormat="false" ht="15" hidden="false" customHeight="false" outlineLevel="0" collapsed="false">
      <c r="A9" s="83" t="s">
        <v>2780</v>
      </c>
      <c r="B9" s="70" t="n">
        <v>0</v>
      </c>
      <c r="C9" s="70" t="n">
        <v>0</v>
      </c>
      <c r="D9" s="70" t="n">
        <v>0</v>
      </c>
      <c r="E9" s="70" t="n">
        <v>0</v>
      </c>
      <c r="F9" s="70" t="n">
        <v>0</v>
      </c>
      <c r="G9" s="70" t="n">
        <f aca="false">F9-B9</f>
        <v>0</v>
      </c>
      <c r="H9" s="104"/>
    </row>
    <row r="10" customFormat="false" ht="15" hidden="false" customHeight="false" outlineLevel="0" collapsed="false">
      <c r="A10" s="83" t="s">
        <v>2781</v>
      </c>
      <c r="B10" s="70" t="n">
        <v>0</v>
      </c>
      <c r="C10" s="70" t="n">
        <v>0</v>
      </c>
      <c r="D10" s="70" t="n">
        <v>0</v>
      </c>
      <c r="E10" s="70" t="n">
        <v>0</v>
      </c>
      <c r="F10" s="70" t="n">
        <v>0</v>
      </c>
      <c r="G10" s="70" t="n">
        <f aca="false">F10-B10</f>
        <v>0</v>
      </c>
    </row>
    <row r="11" customFormat="false" ht="15" hidden="false" customHeight="false" outlineLevel="0" collapsed="false">
      <c r="A11" s="83" t="s">
        <v>2782</v>
      </c>
      <c r="B11" s="70" t="n">
        <v>0</v>
      </c>
      <c r="C11" s="70" t="n">
        <v>0</v>
      </c>
      <c r="D11" s="70" t="n">
        <v>0</v>
      </c>
      <c r="E11" s="70" t="n">
        <v>0</v>
      </c>
      <c r="F11" s="70" t="n">
        <v>0</v>
      </c>
      <c r="G11" s="70" t="n">
        <f aca="false">F11-B11</f>
        <v>0</v>
      </c>
    </row>
    <row r="12" customFormat="false" ht="15" hidden="false" customHeight="false" outlineLevel="0" collapsed="false">
      <c r="A12" s="83" t="s">
        <v>2783</v>
      </c>
      <c r="B12" s="70" t="n">
        <v>0</v>
      </c>
      <c r="C12" s="70" t="n">
        <v>0</v>
      </c>
      <c r="D12" s="70" t="n">
        <v>0</v>
      </c>
      <c r="E12" s="70" t="n">
        <v>0</v>
      </c>
      <c r="F12" s="70" t="n">
        <v>0</v>
      </c>
      <c r="G12" s="70" t="n">
        <f aca="false">F12-B12</f>
        <v>0</v>
      </c>
    </row>
    <row r="13" customFormat="false" ht="15" hidden="false" customHeight="false" outlineLevel="0" collapsed="false">
      <c r="A13" s="83" t="s">
        <v>2784</v>
      </c>
      <c r="B13" s="70" t="n">
        <v>0</v>
      </c>
      <c r="C13" s="70" t="n">
        <v>0</v>
      </c>
      <c r="D13" s="70" t="n">
        <v>0</v>
      </c>
      <c r="E13" s="70" t="n">
        <v>0</v>
      </c>
      <c r="F13" s="70" t="n">
        <v>0</v>
      </c>
      <c r="G13" s="70" t="n">
        <f aca="false">F13-B13</f>
        <v>0</v>
      </c>
    </row>
    <row r="14" customFormat="false" ht="15" hidden="false" customHeight="false" outlineLevel="0" collapsed="false">
      <c r="A14" s="83" t="s">
        <v>2785</v>
      </c>
      <c r="B14" s="70" t="n">
        <v>0</v>
      </c>
      <c r="C14" s="70" t="n">
        <v>0</v>
      </c>
      <c r="D14" s="70" t="n">
        <v>0</v>
      </c>
      <c r="E14" s="70" t="n">
        <v>0</v>
      </c>
      <c r="F14" s="70" t="n">
        <v>0</v>
      </c>
      <c r="G14" s="70" t="n">
        <f aca="false">F14-B14</f>
        <v>0</v>
      </c>
    </row>
    <row r="15" customFormat="false" ht="15" hidden="false" customHeight="false" outlineLevel="0" collapsed="false">
      <c r="A15" s="83" t="s">
        <v>2786</v>
      </c>
      <c r="B15" s="70" t="n">
        <v>0</v>
      </c>
      <c r="C15" s="70" t="n">
        <v>0</v>
      </c>
      <c r="D15" s="70" t="n">
        <v>0</v>
      </c>
      <c r="E15" s="70" t="n">
        <v>0</v>
      </c>
      <c r="F15" s="70" t="n">
        <v>0</v>
      </c>
      <c r="G15" s="70" t="n">
        <f aca="false">F15-B15</f>
        <v>0</v>
      </c>
    </row>
    <row r="16" customFormat="false" ht="15" hidden="false" customHeight="false" outlineLevel="0" collapsed="false">
      <c r="A16" s="105" t="s">
        <v>2787</v>
      </c>
      <c r="B16" s="70" t="n">
        <f aca="false">SUM(B17:B27)</f>
        <v>0</v>
      </c>
      <c r="C16" s="70" t="n">
        <f aca="false">SUM(C17:C27)</f>
        <v>0</v>
      </c>
      <c r="D16" s="70" t="n">
        <f aca="false">SUM(D17:D27)</f>
        <v>0</v>
      </c>
      <c r="E16" s="70" t="n">
        <f aca="false">SUM(E17:E27)</f>
        <v>0</v>
      </c>
      <c r="F16" s="70" t="n">
        <f aca="false">SUM(F17:F27)</f>
        <v>0</v>
      </c>
      <c r="G16" s="70" t="n">
        <f aca="false">SUM(G17:G27)</f>
        <v>0</v>
      </c>
    </row>
    <row r="17" customFormat="false" ht="15" hidden="false" customHeight="false" outlineLevel="0" collapsed="false">
      <c r="A17" s="95" t="s">
        <v>2788</v>
      </c>
      <c r="B17" s="70" t="n">
        <v>0</v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f aca="false">F17-B17</f>
        <v>0</v>
      </c>
    </row>
    <row r="18" customFormat="false" ht="15" hidden="false" customHeight="false" outlineLevel="0" collapsed="false">
      <c r="A18" s="95" t="s">
        <v>2789</v>
      </c>
      <c r="B18" s="70" t="n">
        <v>0</v>
      </c>
      <c r="C18" s="70" t="n">
        <v>0</v>
      </c>
      <c r="D18" s="70" t="n">
        <v>0</v>
      </c>
      <c r="E18" s="70" t="n">
        <v>0</v>
      </c>
      <c r="F18" s="70" t="n">
        <v>0</v>
      </c>
      <c r="G18" s="70" t="n">
        <f aca="false">F18-B18</f>
        <v>0</v>
      </c>
    </row>
    <row r="19" customFormat="false" ht="15" hidden="false" customHeight="false" outlineLevel="0" collapsed="false">
      <c r="A19" s="95" t="s">
        <v>2790</v>
      </c>
      <c r="B19" s="70" t="n">
        <v>0</v>
      </c>
      <c r="C19" s="70" t="n">
        <v>0</v>
      </c>
      <c r="D19" s="70" t="n">
        <v>0</v>
      </c>
      <c r="E19" s="70" t="n">
        <v>0</v>
      </c>
      <c r="F19" s="70" t="n">
        <v>0</v>
      </c>
      <c r="G19" s="70" t="n">
        <f aca="false">F19-B19</f>
        <v>0</v>
      </c>
    </row>
    <row r="20" customFormat="false" ht="15" hidden="false" customHeight="false" outlineLevel="0" collapsed="false">
      <c r="A20" s="95" t="s">
        <v>2791</v>
      </c>
      <c r="B20" s="70" t="n">
        <v>0</v>
      </c>
      <c r="C20" s="70" t="n">
        <v>0</v>
      </c>
      <c r="D20" s="70" t="n">
        <v>0</v>
      </c>
      <c r="E20" s="70" t="n">
        <v>0</v>
      </c>
      <c r="F20" s="70" t="n">
        <v>0</v>
      </c>
      <c r="G20" s="70" t="n">
        <f aca="false">F20-B20</f>
        <v>0</v>
      </c>
    </row>
    <row r="21" customFormat="false" ht="15" hidden="false" customHeight="false" outlineLevel="0" collapsed="false">
      <c r="A21" s="95" t="s">
        <v>2792</v>
      </c>
      <c r="B21" s="70" t="n">
        <v>0</v>
      </c>
      <c r="C21" s="70" t="n">
        <v>0</v>
      </c>
      <c r="D21" s="70" t="n">
        <v>0</v>
      </c>
      <c r="E21" s="70" t="n">
        <v>0</v>
      </c>
      <c r="F21" s="70" t="n">
        <v>0</v>
      </c>
      <c r="G21" s="70" t="n">
        <f aca="false">F21-B21</f>
        <v>0</v>
      </c>
    </row>
    <row r="22" customFormat="false" ht="15" hidden="false" customHeight="false" outlineLevel="0" collapsed="false">
      <c r="A22" s="95" t="s">
        <v>2793</v>
      </c>
      <c r="B22" s="70" t="n">
        <v>0</v>
      </c>
      <c r="C22" s="70" t="n">
        <v>0</v>
      </c>
      <c r="D22" s="70" t="n">
        <v>0</v>
      </c>
      <c r="E22" s="70" t="n">
        <v>0</v>
      </c>
      <c r="F22" s="70" t="n">
        <v>0</v>
      </c>
      <c r="G22" s="70" t="n">
        <f aca="false">F22-B22</f>
        <v>0</v>
      </c>
    </row>
    <row r="23" customFormat="false" ht="15" hidden="false" customHeight="false" outlineLevel="0" collapsed="false">
      <c r="A23" s="95" t="s">
        <v>2794</v>
      </c>
      <c r="B23" s="10" t="n">
        <v>0</v>
      </c>
      <c r="C23" s="70" t="n">
        <v>0</v>
      </c>
      <c r="D23" s="70" t="n">
        <v>0</v>
      </c>
      <c r="E23" s="70" t="n">
        <v>0</v>
      </c>
      <c r="F23" s="70" t="n">
        <v>0</v>
      </c>
      <c r="G23" s="70" t="n">
        <f aca="false">F23-B26</f>
        <v>0</v>
      </c>
    </row>
    <row r="24" customFormat="false" ht="15" hidden="false" customHeight="false" outlineLevel="0" collapsed="false">
      <c r="A24" s="95" t="s">
        <v>2795</v>
      </c>
      <c r="B24" s="70" t="n">
        <v>0</v>
      </c>
      <c r="C24" s="70" t="n">
        <v>0</v>
      </c>
      <c r="D24" s="70" t="n">
        <v>0</v>
      </c>
      <c r="E24" s="70" t="n">
        <v>0</v>
      </c>
      <c r="F24" s="70" t="n">
        <v>0</v>
      </c>
      <c r="G24" s="70" t="n">
        <f aca="false">F24-B24</f>
        <v>0</v>
      </c>
    </row>
    <row r="25" customFormat="false" ht="15" hidden="false" customHeight="false" outlineLevel="0" collapsed="false">
      <c r="A25" s="95" t="s">
        <v>2796</v>
      </c>
      <c r="B25" s="70" t="n">
        <v>0</v>
      </c>
      <c r="C25" s="70" t="n">
        <v>0</v>
      </c>
      <c r="D25" s="70" t="n">
        <v>0</v>
      </c>
      <c r="E25" s="70" t="n">
        <v>0</v>
      </c>
      <c r="F25" s="70" t="n">
        <v>0</v>
      </c>
      <c r="G25" s="70" t="n">
        <f aca="false">F25-B25</f>
        <v>0</v>
      </c>
    </row>
    <row r="26" customFormat="false" ht="15" hidden="false" customHeight="false" outlineLevel="0" collapsed="false">
      <c r="A26" s="95" t="s">
        <v>2797</v>
      </c>
      <c r="B26" s="70" t="n">
        <v>0</v>
      </c>
      <c r="C26" s="70" t="n">
        <v>0</v>
      </c>
      <c r="D26" s="70" t="n">
        <v>0</v>
      </c>
      <c r="E26" s="70" t="n">
        <v>0</v>
      </c>
      <c r="F26" s="70" t="n">
        <v>0</v>
      </c>
      <c r="G26" s="70" t="n">
        <f aca="false">F26-B26</f>
        <v>0</v>
      </c>
    </row>
    <row r="27" customFormat="false" ht="15" hidden="false" customHeight="false" outlineLevel="0" collapsed="false">
      <c r="A27" s="95" t="s">
        <v>2798</v>
      </c>
      <c r="B27" s="70" t="n">
        <v>0</v>
      </c>
      <c r="C27" s="70" t="n">
        <v>0</v>
      </c>
      <c r="D27" s="70" t="n">
        <v>0</v>
      </c>
      <c r="E27" s="70" t="n">
        <v>0</v>
      </c>
      <c r="F27" s="70" t="n">
        <v>0</v>
      </c>
      <c r="G27" s="70" t="n">
        <f aca="false">F27-B27</f>
        <v>0</v>
      </c>
    </row>
    <row r="28" customFormat="false" ht="15" hidden="false" customHeight="false" outlineLevel="0" collapsed="false">
      <c r="A28" s="83" t="s">
        <v>2799</v>
      </c>
      <c r="B28" s="70" t="n">
        <f aca="false">SUM(B29:B33)</f>
        <v>0</v>
      </c>
      <c r="C28" s="70" t="n">
        <f aca="false">SUM(C29:C33)</f>
        <v>0</v>
      </c>
      <c r="D28" s="70" t="n">
        <f aca="false">SUM(D29:D33)</f>
        <v>0</v>
      </c>
      <c r="E28" s="70" t="n">
        <f aca="false">SUM(E29:E33)</f>
        <v>0</v>
      </c>
      <c r="F28" s="70" t="n">
        <f aca="false">SUM(F29:F33)</f>
        <v>0</v>
      </c>
      <c r="G28" s="70" t="n">
        <f aca="false">SUM(G29:G33)</f>
        <v>0</v>
      </c>
    </row>
    <row r="29" customFormat="false" ht="15" hidden="false" customHeight="false" outlineLevel="0" collapsed="false">
      <c r="A29" s="95" t="s">
        <v>2800</v>
      </c>
      <c r="B29" s="70" t="n">
        <v>0</v>
      </c>
      <c r="C29" s="70" t="n">
        <v>0</v>
      </c>
      <c r="D29" s="70" t="n">
        <v>0</v>
      </c>
      <c r="E29" s="70" t="n">
        <v>0</v>
      </c>
      <c r="F29" s="70" t="n">
        <v>0</v>
      </c>
      <c r="G29" s="70" t="n">
        <f aca="false">F29-B29</f>
        <v>0</v>
      </c>
    </row>
    <row r="30" customFormat="false" ht="15" hidden="false" customHeight="false" outlineLevel="0" collapsed="false">
      <c r="A30" s="95" t="s">
        <v>2801</v>
      </c>
      <c r="B30" s="70" t="n">
        <v>0</v>
      </c>
      <c r="C30" s="70" t="n">
        <v>0</v>
      </c>
      <c r="D30" s="70" t="n">
        <v>0</v>
      </c>
      <c r="E30" s="70" t="n">
        <v>0</v>
      </c>
      <c r="F30" s="70" t="n">
        <v>0</v>
      </c>
      <c r="G30" s="70" t="n">
        <f aca="false">F30-B30</f>
        <v>0</v>
      </c>
    </row>
    <row r="31" customFormat="false" ht="15" hidden="false" customHeight="false" outlineLevel="0" collapsed="false">
      <c r="A31" s="95" t="s">
        <v>2802</v>
      </c>
      <c r="B31" s="70" t="n">
        <v>0</v>
      </c>
      <c r="C31" s="70" t="n">
        <v>0</v>
      </c>
      <c r="D31" s="70" t="n">
        <v>0</v>
      </c>
      <c r="E31" s="70" t="n">
        <v>0</v>
      </c>
      <c r="F31" s="70" t="n">
        <v>0</v>
      </c>
      <c r="G31" s="70" t="n">
        <f aca="false">F31-B31</f>
        <v>0</v>
      </c>
    </row>
    <row r="32" customFormat="false" ht="15" hidden="false" customHeight="false" outlineLevel="0" collapsed="false">
      <c r="A32" s="95" t="s">
        <v>2803</v>
      </c>
      <c r="B32" s="70" t="n">
        <v>0</v>
      </c>
      <c r="C32" s="70" t="n">
        <v>0</v>
      </c>
      <c r="D32" s="70" t="n">
        <v>0</v>
      </c>
      <c r="E32" s="70" t="n">
        <v>0</v>
      </c>
      <c r="F32" s="70" t="n">
        <v>0</v>
      </c>
      <c r="G32" s="70" t="n">
        <f aca="false">F32-B32</f>
        <v>0</v>
      </c>
    </row>
    <row r="33" customFormat="false" ht="15" hidden="false" customHeight="false" outlineLevel="0" collapsed="false">
      <c r="A33" s="95" t="s">
        <v>2804</v>
      </c>
      <c r="B33" s="70" t="n">
        <v>0</v>
      </c>
      <c r="C33" s="70" t="n">
        <v>0</v>
      </c>
      <c r="D33" s="70" t="n">
        <v>0</v>
      </c>
      <c r="E33" s="70" t="n">
        <v>0</v>
      </c>
      <c r="F33" s="70" t="n">
        <v>0</v>
      </c>
      <c r="G33" s="70" t="n">
        <f aca="false">F33-B33</f>
        <v>0</v>
      </c>
    </row>
    <row r="34" customFormat="false" ht="15" hidden="false" customHeight="false" outlineLevel="0" collapsed="false">
      <c r="A34" s="83" t="s">
        <v>2805</v>
      </c>
      <c r="B34" s="70" t="n">
        <v>0</v>
      </c>
      <c r="C34" s="70" t="n">
        <v>0</v>
      </c>
      <c r="D34" s="70" t="n">
        <v>0</v>
      </c>
      <c r="E34" s="70" t="n">
        <v>0</v>
      </c>
      <c r="F34" s="70" t="n">
        <v>0</v>
      </c>
      <c r="G34" s="70" t="n">
        <f aca="false">F34-B34</f>
        <v>0</v>
      </c>
    </row>
    <row r="35" customFormat="false" ht="15" hidden="false" customHeight="false" outlineLevel="0" collapsed="false">
      <c r="A35" s="83" t="s">
        <v>2806</v>
      </c>
      <c r="B35" s="70" t="n">
        <v>0</v>
      </c>
      <c r="C35" s="70" t="n">
        <v>0</v>
      </c>
      <c r="D35" s="70" t="n">
        <v>0</v>
      </c>
      <c r="E35" s="70" t="n">
        <v>0</v>
      </c>
      <c r="F35" s="70" t="n">
        <v>0</v>
      </c>
      <c r="G35" s="70" t="n">
        <f aca="false">G36</f>
        <v>0</v>
      </c>
    </row>
    <row r="36" customFormat="false" ht="15" hidden="false" customHeight="false" outlineLevel="0" collapsed="false">
      <c r="A36" s="95" t="s">
        <v>2807</v>
      </c>
      <c r="B36" s="70" t="n">
        <v>0</v>
      </c>
      <c r="C36" s="70" t="n">
        <v>0</v>
      </c>
      <c r="D36" s="70" t="n">
        <v>0</v>
      </c>
      <c r="E36" s="70" t="n">
        <v>0</v>
      </c>
      <c r="F36" s="70" t="n">
        <v>0</v>
      </c>
      <c r="G36" s="70" t="n">
        <f aca="false">F36-B36</f>
        <v>0</v>
      </c>
    </row>
    <row r="37" customFormat="false" ht="15" hidden="false" customHeight="false" outlineLevel="0" collapsed="false">
      <c r="A37" s="83" t="s">
        <v>2808</v>
      </c>
      <c r="B37" s="70" t="n">
        <f aca="false">SUM(B38:B39)</f>
        <v>1930884.88</v>
      </c>
      <c r="C37" s="70" t="n">
        <f aca="false">SUM(C38:C39)</f>
        <v>5641</v>
      </c>
      <c r="D37" s="70" t="n">
        <f aca="false">SUM(D38:D39)</f>
        <v>1936525.88</v>
      </c>
      <c r="E37" s="70" t="n">
        <f aca="false">SUM(E38:E39)</f>
        <v>968424.44</v>
      </c>
      <c r="F37" s="70" t="n">
        <f aca="false">SUM(F38:F39)</f>
        <v>968101.44</v>
      </c>
      <c r="G37" s="70" t="n">
        <f aca="false">SUM(G38:G39)</f>
        <v>-962783.44</v>
      </c>
    </row>
    <row r="38" customFormat="false" ht="15" hidden="false" customHeight="false" outlineLevel="0" collapsed="false">
      <c r="A38" s="95" t="s">
        <v>2809</v>
      </c>
      <c r="B38" s="70" t="n">
        <v>0</v>
      </c>
      <c r="C38" s="70" t="n">
        <v>0</v>
      </c>
      <c r="D38" s="70" t="n">
        <v>0</v>
      </c>
      <c r="E38" s="70" t="n">
        <v>0</v>
      </c>
      <c r="F38" s="70" t="n">
        <v>0</v>
      </c>
      <c r="G38" s="70" t="n">
        <f aca="false">F38-B38</f>
        <v>0</v>
      </c>
    </row>
    <row r="39" customFormat="false" ht="15" hidden="false" customHeight="false" outlineLevel="0" collapsed="false">
      <c r="A39" s="95" t="s">
        <v>2810</v>
      </c>
      <c r="B39" s="70" t="n">
        <v>1930884.88</v>
      </c>
      <c r="C39" s="70" t="n">
        <v>5641</v>
      </c>
      <c r="D39" s="70" t="n">
        <v>1936525.88</v>
      </c>
      <c r="E39" s="70" t="n">
        <v>968424.44</v>
      </c>
      <c r="F39" s="70" t="n">
        <v>968101.44</v>
      </c>
      <c r="G39" s="70" t="n">
        <f aca="false">F39-B39</f>
        <v>-962783.44</v>
      </c>
    </row>
    <row r="40" customFormat="false" ht="15" hidden="false" customHeight="false" outlineLevel="0" collapsed="false">
      <c r="A40" s="37"/>
      <c r="B40" s="70"/>
      <c r="C40" s="70"/>
      <c r="D40" s="70"/>
      <c r="E40" s="70"/>
      <c r="F40" s="70"/>
      <c r="G40" s="70"/>
    </row>
    <row r="41" customFormat="false" ht="15" hidden="false" customHeight="false" outlineLevel="0" collapsed="false">
      <c r="A41" s="45" t="s">
        <v>2811</v>
      </c>
      <c r="B41" s="46" t="n">
        <f aca="false">SUM(B9,B10,B11,B12,B13,B14,B15,B16,B28,B34,B35,B37)</f>
        <v>1930884.88</v>
      </c>
      <c r="C41" s="46" t="n">
        <f aca="false">SUM(C9,C10,C11,C12,C13,C14,C15,C16,C28,C34,C35,C37)</f>
        <v>5641</v>
      </c>
      <c r="D41" s="46" t="n">
        <f aca="false">SUM(D9,D10,D11,D12,D13,D14,D15,D16,D28,D34,D35,D37)</f>
        <v>1936525.88</v>
      </c>
      <c r="E41" s="46" t="n">
        <f aca="false">SUM(E9,E10,E11,E12,E13,E14,E15,E16,E28,E34,E35,E37)</f>
        <v>968424.44</v>
      </c>
      <c r="F41" s="46" t="n">
        <f aca="false">SUM(F9,F10,F11,F12,F13,F14,F15,F16,F28,F34,F35,F37)</f>
        <v>968101.44</v>
      </c>
      <c r="G41" s="46" t="n">
        <f aca="false">SUM(G9,G10,G11,G12,G13,G14,G15,G16,G28,G34,G35,G37)</f>
        <v>-962783.44</v>
      </c>
    </row>
    <row r="42" customFormat="false" ht="15" hidden="false" customHeight="false" outlineLevel="0" collapsed="false">
      <c r="A42" s="45" t="s">
        <v>2812</v>
      </c>
      <c r="B42" s="75"/>
      <c r="C42" s="75"/>
      <c r="D42" s="75"/>
      <c r="E42" s="75"/>
      <c r="F42" s="75"/>
      <c r="G42" s="46" t="n">
        <f aca="false">IF(G41&gt;0,G41,0)</f>
        <v>0</v>
      </c>
      <c r="H42" s="104"/>
    </row>
    <row r="43" customFormat="false" ht="15" hidden="false" customHeight="false" outlineLevel="0" collapsed="false">
      <c r="A43" s="37"/>
      <c r="B43" s="37"/>
      <c r="C43" s="37"/>
      <c r="D43" s="37"/>
      <c r="E43" s="37"/>
      <c r="F43" s="37"/>
      <c r="G43" s="37"/>
    </row>
    <row r="44" customFormat="false" ht="15" hidden="false" customHeight="false" outlineLevel="0" collapsed="false">
      <c r="A44" s="45" t="s">
        <v>2813</v>
      </c>
      <c r="B44" s="37"/>
      <c r="C44" s="37"/>
      <c r="D44" s="37"/>
      <c r="E44" s="37"/>
      <c r="F44" s="37"/>
      <c r="G44" s="37"/>
    </row>
    <row r="45" customFormat="false" ht="15" hidden="false" customHeight="false" outlineLevel="0" collapsed="false">
      <c r="A45" s="83" t="s">
        <v>2814</v>
      </c>
      <c r="B45" s="70" t="n">
        <f aca="false">SUM(B46:B53)</f>
        <v>0</v>
      </c>
      <c r="C45" s="70" t="n">
        <f aca="false">SUM(C46:C53)</f>
        <v>0</v>
      </c>
      <c r="D45" s="70" t="n">
        <f aca="false">SUM(D46:D53)</f>
        <v>0</v>
      </c>
      <c r="E45" s="70" t="n">
        <f aca="false">SUM(E46:E53)</f>
        <v>0</v>
      </c>
      <c r="F45" s="70" t="n">
        <f aca="false">SUM(F46:F53)</f>
        <v>0</v>
      </c>
      <c r="G45" s="70" t="n">
        <f aca="false">SUM(G46:G53)</f>
        <v>0</v>
      </c>
    </row>
    <row r="46" customFormat="false" ht="15" hidden="false" customHeight="false" outlineLevel="0" collapsed="false">
      <c r="A46" s="106" t="s">
        <v>2815</v>
      </c>
      <c r="B46" s="70" t="n">
        <v>0</v>
      </c>
      <c r="C46" s="70" t="n">
        <v>0</v>
      </c>
      <c r="D46" s="70" t="n">
        <v>0</v>
      </c>
      <c r="E46" s="70" t="n">
        <v>0</v>
      </c>
      <c r="F46" s="70" t="n">
        <v>0</v>
      </c>
      <c r="G46" s="70" t="n">
        <f aca="false">F46-B46</f>
        <v>0</v>
      </c>
    </row>
    <row r="47" customFormat="false" ht="15" hidden="false" customHeight="false" outlineLevel="0" collapsed="false">
      <c r="A47" s="106" t="s">
        <v>2816</v>
      </c>
      <c r="B47" s="70" t="n">
        <v>0</v>
      </c>
      <c r="C47" s="70" t="n">
        <v>0</v>
      </c>
      <c r="D47" s="70" t="n">
        <v>0</v>
      </c>
      <c r="E47" s="70" t="n">
        <v>0</v>
      </c>
      <c r="F47" s="70" t="n">
        <v>0</v>
      </c>
      <c r="G47" s="70" t="n">
        <f aca="false">F47-B47</f>
        <v>0</v>
      </c>
    </row>
    <row r="48" customFormat="false" ht="15" hidden="false" customHeight="false" outlineLevel="0" collapsed="false">
      <c r="A48" s="106" t="s">
        <v>2817</v>
      </c>
      <c r="B48" s="70" t="n">
        <v>0</v>
      </c>
      <c r="C48" s="70" t="n">
        <v>0</v>
      </c>
      <c r="D48" s="70" t="n">
        <v>0</v>
      </c>
      <c r="E48" s="70" t="n">
        <v>0</v>
      </c>
      <c r="F48" s="70" t="n">
        <v>0</v>
      </c>
      <c r="G48" s="70" t="n">
        <f aca="false">F48-B48</f>
        <v>0</v>
      </c>
    </row>
    <row r="49" customFormat="false" ht="30" hidden="false" customHeight="false" outlineLevel="0" collapsed="false">
      <c r="A49" s="106" t="s">
        <v>2818</v>
      </c>
      <c r="B49" s="70" t="n">
        <v>0</v>
      </c>
      <c r="C49" s="70" t="n">
        <v>0</v>
      </c>
      <c r="D49" s="70" t="n">
        <v>0</v>
      </c>
      <c r="E49" s="70" t="n">
        <v>0</v>
      </c>
      <c r="F49" s="70" t="n">
        <v>0</v>
      </c>
      <c r="G49" s="70" t="n">
        <f aca="false">F49-B49</f>
        <v>0</v>
      </c>
    </row>
    <row r="50" customFormat="false" ht="15" hidden="false" customHeight="false" outlineLevel="0" collapsed="false">
      <c r="A50" s="106" t="s">
        <v>2819</v>
      </c>
      <c r="B50" s="70" t="n">
        <v>0</v>
      </c>
      <c r="C50" s="70" t="n">
        <v>0</v>
      </c>
      <c r="D50" s="70" t="n">
        <v>0</v>
      </c>
      <c r="E50" s="70" t="n">
        <v>0</v>
      </c>
      <c r="F50" s="70" t="n">
        <v>0</v>
      </c>
      <c r="G50" s="70" t="n">
        <f aca="false">F50-B50</f>
        <v>0</v>
      </c>
    </row>
    <row r="51" customFormat="false" ht="15" hidden="false" customHeight="false" outlineLevel="0" collapsed="false">
      <c r="A51" s="106" t="s">
        <v>2820</v>
      </c>
      <c r="B51" s="70" t="n">
        <v>0</v>
      </c>
      <c r="C51" s="70" t="n">
        <v>0</v>
      </c>
      <c r="D51" s="70" t="n">
        <v>0</v>
      </c>
      <c r="E51" s="70" t="n">
        <v>0</v>
      </c>
      <c r="F51" s="70" t="n">
        <v>0</v>
      </c>
      <c r="G51" s="70" t="n">
        <f aca="false">F51-B51</f>
        <v>0</v>
      </c>
    </row>
    <row r="52" customFormat="false" ht="15" hidden="false" customHeight="false" outlineLevel="0" collapsed="false">
      <c r="A52" s="107" t="s">
        <v>2821</v>
      </c>
      <c r="B52" s="70" t="n">
        <v>0</v>
      </c>
      <c r="C52" s="70" t="n">
        <v>0</v>
      </c>
      <c r="D52" s="70" t="n">
        <v>0</v>
      </c>
      <c r="E52" s="70" t="n">
        <v>0</v>
      </c>
      <c r="F52" s="70" t="n">
        <v>0</v>
      </c>
      <c r="G52" s="70" t="n">
        <f aca="false">F52-B52</f>
        <v>0</v>
      </c>
    </row>
    <row r="53" customFormat="false" ht="15" hidden="false" customHeight="false" outlineLevel="0" collapsed="false">
      <c r="A53" s="95" t="s">
        <v>2822</v>
      </c>
      <c r="B53" s="70" t="n">
        <v>0</v>
      </c>
      <c r="C53" s="70" t="n">
        <v>0</v>
      </c>
      <c r="D53" s="70" t="n">
        <v>0</v>
      </c>
      <c r="E53" s="70" t="n">
        <v>0</v>
      </c>
      <c r="F53" s="70" t="n">
        <v>0</v>
      </c>
      <c r="G53" s="70" t="n">
        <f aca="false">F53-B53</f>
        <v>0</v>
      </c>
    </row>
    <row r="54" customFormat="false" ht="15" hidden="false" customHeight="false" outlineLevel="0" collapsed="false">
      <c r="A54" s="83" t="s">
        <v>2823</v>
      </c>
      <c r="B54" s="70" t="n">
        <f aca="false">SUM(B55:B58)</f>
        <v>0</v>
      </c>
      <c r="C54" s="70" t="n">
        <f aca="false">SUM(C55:C58)</f>
        <v>0</v>
      </c>
      <c r="D54" s="70" t="n">
        <f aca="false">SUM(D55:D58)</f>
        <v>0</v>
      </c>
      <c r="E54" s="70" t="n">
        <f aca="false">SUM(E55:E58)</f>
        <v>0</v>
      </c>
      <c r="F54" s="70" t="n">
        <f aca="false">SUM(F55:F58)</f>
        <v>0</v>
      </c>
      <c r="G54" s="70" t="n">
        <f aca="false">SUM(G55:G58)</f>
        <v>0</v>
      </c>
    </row>
    <row r="55" customFormat="false" ht="15" hidden="false" customHeight="false" outlineLevel="0" collapsed="false">
      <c r="A55" s="107" t="s">
        <v>2824</v>
      </c>
      <c r="B55" s="70" t="n">
        <v>0</v>
      </c>
      <c r="C55" s="70" t="n">
        <v>0</v>
      </c>
      <c r="D55" s="70" t="n">
        <v>0</v>
      </c>
      <c r="E55" s="70" t="n">
        <v>0</v>
      </c>
      <c r="F55" s="70" t="n">
        <v>0</v>
      </c>
      <c r="G55" s="70" t="n">
        <f aca="false">F55-B55</f>
        <v>0</v>
      </c>
    </row>
    <row r="56" customFormat="false" ht="15" hidden="false" customHeight="false" outlineLevel="0" collapsed="false">
      <c r="A56" s="106" t="s">
        <v>2825</v>
      </c>
      <c r="B56" s="70" t="n">
        <v>0</v>
      </c>
      <c r="C56" s="70" t="n">
        <v>0</v>
      </c>
      <c r="D56" s="70" t="n">
        <v>0</v>
      </c>
      <c r="E56" s="70" t="n">
        <v>0</v>
      </c>
      <c r="F56" s="70" t="n">
        <v>0</v>
      </c>
      <c r="G56" s="70" t="n">
        <f aca="false">F56-B56</f>
        <v>0</v>
      </c>
    </row>
    <row r="57" customFormat="false" ht="15" hidden="false" customHeight="false" outlineLevel="0" collapsed="false">
      <c r="A57" s="106" t="s">
        <v>2826</v>
      </c>
      <c r="B57" s="70" t="n">
        <v>0</v>
      </c>
      <c r="C57" s="70" t="n">
        <v>0</v>
      </c>
      <c r="D57" s="70" t="n">
        <v>0</v>
      </c>
      <c r="E57" s="70" t="n">
        <v>0</v>
      </c>
      <c r="F57" s="70" t="n">
        <v>0</v>
      </c>
      <c r="G57" s="70" t="n">
        <f aca="false">F57-B57</f>
        <v>0</v>
      </c>
    </row>
    <row r="58" customFormat="false" ht="15" hidden="false" customHeight="false" outlineLevel="0" collapsed="false">
      <c r="A58" s="107" t="s">
        <v>2827</v>
      </c>
      <c r="B58" s="70" t="n">
        <v>0</v>
      </c>
      <c r="C58" s="70" t="n">
        <v>0</v>
      </c>
      <c r="D58" s="70" t="n">
        <v>0</v>
      </c>
      <c r="E58" s="70" t="n">
        <v>0</v>
      </c>
      <c r="F58" s="70" t="n">
        <v>0</v>
      </c>
      <c r="G58" s="70" t="n">
        <f aca="false">F58-B58</f>
        <v>0</v>
      </c>
    </row>
    <row r="59" customFormat="false" ht="15" hidden="false" customHeight="false" outlineLevel="0" collapsed="false">
      <c r="A59" s="83" t="s">
        <v>2828</v>
      </c>
      <c r="B59" s="70" t="n">
        <f aca="false">SUM(B60:B61)</f>
        <v>0</v>
      </c>
      <c r="C59" s="70" t="n">
        <f aca="false">SUM(C60:C61)</f>
        <v>0</v>
      </c>
      <c r="D59" s="70" t="n">
        <f aca="false">SUM(D60:D61)</f>
        <v>0</v>
      </c>
      <c r="E59" s="70" t="n">
        <f aca="false">SUM(E60:E61)</f>
        <v>0</v>
      </c>
      <c r="F59" s="70" t="n">
        <f aca="false">SUM(F60:F61)</f>
        <v>0</v>
      </c>
      <c r="G59" s="70" t="n">
        <f aca="false">SUM(G60:G61)</f>
        <v>0</v>
      </c>
    </row>
    <row r="60" customFormat="false" ht="15" hidden="false" customHeight="false" outlineLevel="0" collapsed="false">
      <c r="A60" s="106" t="s">
        <v>2829</v>
      </c>
      <c r="B60" s="70" t="n">
        <v>0</v>
      </c>
      <c r="C60" s="70" t="n">
        <v>0</v>
      </c>
      <c r="D60" s="70" t="n">
        <v>0</v>
      </c>
      <c r="E60" s="70" t="n">
        <v>0</v>
      </c>
      <c r="F60" s="70" t="n">
        <v>0</v>
      </c>
      <c r="G60" s="70" t="n">
        <f aca="false">F60-B60</f>
        <v>0</v>
      </c>
    </row>
    <row r="61" customFormat="false" ht="15" hidden="false" customHeight="false" outlineLevel="0" collapsed="false">
      <c r="A61" s="106" t="s">
        <v>2830</v>
      </c>
      <c r="B61" s="70" t="n">
        <v>0</v>
      </c>
      <c r="C61" s="70" t="n">
        <v>0</v>
      </c>
      <c r="D61" s="70" t="n">
        <v>0</v>
      </c>
      <c r="E61" s="70" t="n">
        <v>0</v>
      </c>
      <c r="F61" s="70" t="n">
        <v>0</v>
      </c>
      <c r="G61" s="70" t="n">
        <f aca="false">F61-B61</f>
        <v>0</v>
      </c>
    </row>
    <row r="62" customFormat="false" ht="15" hidden="false" customHeight="false" outlineLevel="0" collapsed="false">
      <c r="A62" s="83" t="s">
        <v>2831</v>
      </c>
      <c r="B62" s="70" t="n">
        <v>0</v>
      </c>
      <c r="C62" s="70" t="n">
        <v>0</v>
      </c>
      <c r="D62" s="70" t="n">
        <v>0</v>
      </c>
      <c r="E62" s="70" t="n">
        <v>0</v>
      </c>
      <c r="F62" s="70" t="n">
        <v>0</v>
      </c>
      <c r="G62" s="70" t="n">
        <f aca="false">F62-B62</f>
        <v>0</v>
      </c>
    </row>
    <row r="63" customFormat="false" ht="15" hidden="false" customHeight="false" outlineLevel="0" collapsed="false">
      <c r="A63" s="83" t="s">
        <v>2832</v>
      </c>
      <c r="B63" s="70" t="n">
        <v>0</v>
      </c>
      <c r="C63" s="70" t="n">
        <v>0</v>
      </c>
      <c r="D63" s="70" t="n">
        <v>0</v>
      </c>
      <c r="E63" s="70" t="n">
        <v>0</v>
      </c>
      <c r="F63" s="70" t="n">
        <v>0</v>
      </c>
      <c r="G63" s="70" t="n">
        <f aca="false">F63-B63</f>
        <v>0</v>
      </c>
    </row>
    <row r="64" customFormat="false" ht="15" hidden="false" customHeight="false" outlineLevel="0" collapsed="false">
      <c r="A64" s="37"/>
      <c r="B64" s="37"/>
      <c r="C64" s="37"/>
      <c r="D64" s="37"/>
      <c r="E64" s="37"/>
      <c r="F64" s="37"/>
      <c r="G64" s="37"/>
    </row>
    <row r="65" customFormat="false" ht="15" hidden="false" customHeight="false" outlineLevel="0" collapsed="false">
      <c r="A65" s="45" t="s">
        <v>2833</v>
      </c>
      <c r="B65" s="46" t="n">
        <f aca="false">B45+B54+B59+B62+B63</f>
        <v>0</v>
      </c>
      <c r="C65" s="46" t="n">
        <f aca="false">C45+C54+C59+C62+C63</f>
        <v>0</v>
      </c>
      <c r="D65" s="46" t="n">
        <f aca="false">D45+D54+D59+D62+D63</f>
        <v>0</v>
      </c>
      <c r="E65" s="46" t="n">
        <f aca="false">E45+E54+E59+E62+E63</f>
        <v>0</v>
      </c>
      <c r="F65" s="46" t="n">
        <f aca="false">F45+F54+F59+F62+F63</f>
        <v>0</v>
      </c>
      <c r="G65" s="46" t="n">
        <f aca="false">G45+G54+G59+G62+G63</f>
        <v>0</v>
      </c>
    </row>
    <row r="66" customFormat="false" ht="15" hidden="false" customHeight="false" outlineLevel="0" collapsed="false">
      <c r="A66" s="37"/>
      <c r="B66" s="37"/>
      <c r="C66" s="37"/>
      <c r="D66" s="37"/>
      <c r="E66" s="37"/>
      <c r="F66" s="37"/>
      <c r="G66" s="37"/>
    </row>
    <row r="67" customFormat="false" ht="15" hidden="false" customHeight="false" outlineLevel="0" collapsed="false">
      <c r="A67" s="45" t="s">
        <v>2834</v>
      </c>
      <c r="B67" s="46" t="n">
        <v>0</v>
      </c>
      <c r="C67" s="46" t="n">
        <v>0</v>
      </c>
      <c r="D67" s="46" t="n">
        <v>0</v>
      </c>
      <c r="E67" s="46" t="n">
        <v>0</v>
      </c>
      <c r="F67" s="46" t="n">
        <v>0</v>
      </c>
      <c r="G67" s="46" t="n">
        <f aca="false">G68</f>
        <v>0</v>
      </c>
    </row>
    <row r="68" customFormat="false" ht="15" hidden="false" customHeight="false" outlineLevel="0" collapsed="false">
      <c r="A68" s="83" t="s">
        <v>2835</v>
      </c>
      <c r="B68" s="70" t="n">
        <v>0</v>
      </c>
      <c r="C68" s="70" t="n">
        <v>0</v>
      </c>
      <c r="D68" s="70" t="n">
        <v>0</v>
      </c>
      <c r="E68" s="70" t="n">
        <v>0</v>
      </c>
      <c r="F68" s="70" t="n">
        <v>0</v>
      </c>
      <c r="G68" s="70" t="n">
        <f aca="false">F68-B68</f>
        <v>0</v>
      </c>
    </row>
    <row r="69" customFormat="false" ht="15" hidden="false" customHeight="false" outlineLevel="0" collapsed="false">
      <c r="A69" s="37"/>
      <c r="B69" s="37"/>
      <c r="C69" s="37"/>
      <c r="D69" s="37"/>
      <c r="E69" s="37"/>
      <c r="F69" s="37"/>
      <c r="G69" s="37"/>
    </row>
    <row r="70" customFormat="false" ht="15" hidden="false" customHeight="false" outlineLevel="0" collapsed="false">
      <c r="A70" s="45" t="s">
        <v>2836</v>
      </c>
      <c r="B70" s="46" t="n">
        <f aca="false">B41+B65+B67</f>
        <v>1930884.88</v>
      </c>
      <c r="C70" s="46" t="n">
        <f aca="false">C41+C65+C67</f>
        <v>5641</v>
      </c>
      <c r="D70" s="46" t="n">
        <f aca="false">D41+D65+D67</f>
        <v>1936525.88</v>
      </c>
      <c r="E70" s="46" t="n">
        <f aca="false">E41+E65+E67</f>
        <v>968424.44</v>
      </c>
      <c r="F70" s="46" t="n">
        <f aca="false">F41+F65+F67</f>
        <v>968101.44</v>
      </c>
      <c r="G70" s="46" t="n">
        <f aca="false">G41+G65+G67</f>
        <v>-962783.44</v>
      </c>
    </row>
    <row r="71" customFormat="false" ht="15" hidden="false" customHeight="false" outlineLevel="0" collapsed="false">
      <c r="A71" s="37"/>
      <c r="B71" s="37"/>
      <c r="C71" s="37"/>
      <c r="D71" s="37"/>
      <c r="E71" s="37"/>
      <c r="F71" s="37"/>
      <c r="G71" s="37"/>
    </row>
    <row r="72" customFormat="false" ht="15" hidden="false" customHeight="false" outlineLevel="0" collapsed="false">
      <c r="A72" s="45" t="s">
        <v>2837</v>
      </c>
      <c r="B72" s="37"/>
      <c r="C72" s="37"/>
      <c r="D72" s="37"/>
      <c r="E72" s="37"/>
      <c r="F72" s="37"/>
      <c r="G72" s="37"/>
    </row>
    <row r="73" customFormat="false" ht="15" hidden="false" customHeight="false" outlineLevel="0" collapsed="false">
      <c r="A73" s="108" t="s">
        <v>2838</v>
      </c>
      <c r="B73" s="70" t="n">
        <v>0</v>
      </c>
      <c r="C73" s="70" t="n">
        <v>0</v>
      </c>
      <c r="D73" s="70" t="n">
        <v>0</v>
      </c>
      <c r="E73" s="70" t="n">
        <v>0</v>
      </c>
      <c r="F73" s="70" t="n">
        <v>0</v>
      </c>
      <c r="G73" s="70" t="n">
        <f aca="false">F73-B73</f>
        <v>0</v>
      </c>
    </row>
    <row r="74" customFormat="false" ht="30" hidden="false" customHeight="false" outlineLevel="0" collapsed="false">
      <c r="A74" s="108" t="s">
        <v>2839</v>
      </c>
      <c r="B74" s="70" t="n">
        <v>0</v>
      </c>
      <c r="C74" s="70" t="n">
        <v>0</v>
      </c>
      <c r="D74" s="70" t="n">
        <v>0</v>
      </c>
      <c r="E74" s="70" t="n">
        <v>0</v>
      </c>
      <c r="F74" s="70" t="n">
        <v>0</v>
      </c>
      <c r="G74" s="70" t="n">
        <f aca="false">F74-B74</f>
        <v>0</v>
      </c>
    </row>
    <row r="75" customFormat="false" ht="15" hidden="false" customHeight="false" outlineLevel="0" collapsed="false">
      <c r="A75" s="89" t="s">
        <v>2840</v>
      </c>
      <c r="B75" s="46" t="n">
        <f aca="false">B73+B74</f>
        <v>0</v>
      </c>
      <c r="C75" s="46" t="n">
        <f aca="false">C73+C74</f>
        <v>0</v>
      </c>
      <c r="D75" s="46" t="n">
        <f aca="false">D73+D74</f>
        <v>0</v>
      </c>
      <c r="E75" s="46" t="n">
        <f aca="false">E73+E74</f>
        <v>0</v>
      </c>
      <c r="F75" s="46" t="n">
        <f aca="false">F73+F74</f>
        <v>0</v>
      </c>
      <c r="G75" s="46" t="n">
        <f aca="false">G73+G74</f>
        <v>0</v>
      </c>
    </row>
    <row r="76" customFormat="false" ht="15" hidden="false" customHeight="false" outlineLevel="0" collapsed="false">
      <c r="A76" s="80"/>
      <c r="B76" s="68"/>
      <c r="C76" s="68"/>
      <c r="D76" s="68"/>
      <c r="E76" s="68"/>
      <c r="F76" s="68"/>
      <c r="G76" s="68"/>
    </row>
  </sheetData>
  <sheetProtection sheet="true" password="d9cf" objects="true" scenarios="true"/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allowBlank="true" operator="between" showDropDown="false" showErrorMessage="true" showInputMessage="true" sqref="B9:G22 C23:G23 B24:G75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36" activeCellId="0" sqref="P36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2841</v>
      </c>
      <c r="Q1" s="0" t="s">
        <v>2842</v>
      </c>
      <c r="R1" s="0" t="s">
        <v>2843</v>
      </c>
      <c r="S1" s="0" t="s">
        <v>2741</v>
      </c>
      <c r="T1" s="0" t="s">
        <v>2844</v>
      </c>
      <c r="U1" s="0" t="s">
        <v>2845</v>
      </c>
    </row>
    <row r="2" customFormat="false" ht="15" hidden="false" customHeight="false" outlineLevel="0" collapsed="false">
      <c r="A2" s="32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 s="0" t="n">
        <v>5</v>
      </c>
      <c r="C2" s="0" t="n">
        <v>1</v>
      </c>
      <c r="I2" s="0" t="s">
        <v>2744</v>
      </c>
      <c r="P2" s="54"/>
      <c r="Q2" s="54"/>
      <c r="R2" s="54"/>
      <c r="S2" s="54"/>
      <c r="T2" s="54"/>
      <c r="U2" s="54"/>
      <c r="V2" s="54"/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5,1,1,0,0,0,0</v>
      </c>
      <c r="B3" s="0" t="n">
        <v>5</v>
      </c>
      <c r="C3" s="0" t="n">
        <v>1</v>
      </c>
      <c r="D3" s="0" t="n">
        <v>1</v>
      </c>
      <c r="J3" s="0" t="s">
        <v>2846</v>
      </c>
      <c r="P3" s="54" t="n">
        <f aca="false">'Formato 5'!B9</f>
        <v>0</v>
      </c>
      <c r="Q3" s="54" t="n">
        <f aca="false">'Formato 5'!C9</f>
        <v>0</v>
      </c>
      <c r="R3" s="54" t="n">
        <f aca="false">'Formato 5'!D9</f>
        <v>0</v>
      </c>
      <c r="S3" s="54" t="n">
        <f aca="false">'Formato 5'!E9</f>
        <v>0</v>
      </c>
      <c r="T3" s="54" t="n">
        <f aca="false">'Formato 5'!F9</f>
        <v>0</v>
      </c>
      <c r="U3" s="54" t="n">
        <f aca="false">'Formato 5'!G9</f>
        <v>0</v>
      </c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5,1,2,0,0,0,0</v>
      </c>
      <c r="B4" s="0" t="n">
        <v>5</v>
      </c>
      <c r="C4" s="0" t="n">
        <v>1</v>
      </c>
      <c r="D4" s="0" t="n">
        <v>2</v>
      </c>
      <c r="J4" s="0" t="s">
        <v>2847</v>
      </c>
      <c r="P4" s="54" t="n">
        <f aca="false">'Formato 5'!B10</f>
        <v>0</v>
      </c>
      <c r="Q4" s="54" t="n">
        <f aca="false">'Formato 5'!C10</f>
        <v>0</v>
      </c>
      <c r="R4" s="54" t="n">
        <f aca="false">'Formato 5'!D10</f>
        <v>0</v>
      </c>
      <c r="S4" s="54" t="n">
        <f aca="false">'Formato 5'!E10</f>
        <v>0</v>
      </c>
      <c r="T4" s="54" t="n">
        <f aca="false">'Formato 5'!F10</f>
        <v>0</v>
      </c>
      <c r="U4" s="54" t="n">
        <f aca="false">'Formato 5'!G10</f>
        <v>0</v>
      </c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5,1,3,0,0,0,0</v>
      </c>
      <c r="B5" s="0" t="n">
        <v>5</v>
      </c>
      <c r="C5" s="0" t="n">
        <v>1</v>
      </c>
      <c r="D5" s="0" t="n">
        <v>3</v>
      </c>
      <c r="J5" s="0" t="s">
        <v>2848</v>
      </c>
      <c r="P5" s="54" t="n">
        <f aca="false">'Formato 5'!B11</f>
        <v>0</v>
      </c>
      <c r="Q5" s="54" t="n">
        <f aca="false">'Formato 5'!C11</f>
        <v>0</v>
      </c>
      <c r="R5" s="54" t="n">
        <f aca="false">'Formato 5'!D11</f>
        <v>0</v>
      </c>
      <c r="S5" s="54" t="n">
        <f aca="false">'Formato 5'!E11</f>
        <v>0</v>
      </c>
      <c r="T5" s="54" t="n">
        <f aca="false">'Formato 5'!F11</f>
        <v>0</v>
      </c>
      <c r="U5" s="54" t="n">
        <f aca="false">'Formato 5'!G11</f>
        <v>0</v>
      </c>
      <c r="V5" s="54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5,1,4,0,0,0,0</v>
      </c>
      <c r="B6" s="0" t="n">
        <v>5</v>
      </c>
      <c r="C6" s="0" t="n">
        <v>1</v>
      </c>
      <c r="D6" s="0" t="n">
        <v>4</v>
      </c>
      <c r="J6" s="0" t="s">
        <v>2849</v>
      </c>
      <c r="P6" s="54" t="n">
        <f aca="false">'Formato 5'!B12</f>
        <v>0</v>
      </c>
      <c r="Q6" s="54" t="n">
        <f aca="false">'Formato 5'!C12</f>
        <v>0</v>
      </c>
      <c r="R6" s="54" t="n">
        <f aca="false">'Formato 5'!D12</f>
        <v>0</v>
      </c>
      <c r="S6" s="54" t="n">
        <f aca="false">'Formato 5'!E12</f>
        <v>0</v>
      </c>
      <c r="T6" s="54" t="n">
        <f aca="false">'Formato 5'!F12</f>
        <v>0</v>
      </c>
      <c r="U6" s="54" t="n">
        <f aca="false">'Formato 5'!G12</f>
        <v>0</v>
      </c>
      <c r="V6" s="54"/>
      <c r="W6" s="54"/>
      <c r="X6" s="54"/>
      <c r="Y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5,1,5,0,0,0,0</v>
      </c>
      <c r="B7" s="0" t="n">
        <v>5</v>
      </c>
      <c r="C7" s="0" t="n">
        <v>1</v>
      </c>
      <c r="D7" s="0" t="n">
        <v>5</v>
      </c>
      <c r="J7" s="0" t="s">
        <v>2850</v>
      </c>
      <c r="P7" s="54" t="n">
        <f aca="false">'Formato 5'!B13</f>
        <v>0</v>
      </c>
      <c r="Q7" s="54" t="n">
        <f aca="false">'Formato 5'!C13</f>
        <v>0</v>
      </c>
      <c r="R7" s="54" t="n">
        <f aca="false">'Formato 5'!D13</f>
        <v>0</v>
      </c>
      <c r="S7" s="54" t="n">
        <f aca="false">'Formato 5'!E13</f>
        <v>0</v>
      </c>
      <c r="T7" s="54" t="n">
        <f aca="false">'Formato 5'!F13</f>
        <v>0</v>
      </c>
      <c r="U7" s="54" t="n">
        <f aca="false">'Formato 5'!G13</f>
        <v>0</v>
      </c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5,1,6,0,0,0,0</v>
      </c>
      <c r="B8" s="0" t="n">
        <v>5</v>
      </c>
      <c r="C8" s="0" t="n">
        <v>1</v>
      </c>
      <c r="D8" s="0" t="n">
        <v>6</v>
      </c>
      <c r="J8" s="0" t="s">
        <v>2851</v>
      </c>
      <c r="P8" s="54" t="n">
        <f aca="false">'Formato 5'!B14</f>
        <v>0</v>
      </c>
      <c r="Q8" s="54" t="n">
        <f aca="false">'Formato 5'!C14</f>
        <v>0</v>
      </c>
      <c r="R8" s="54" t="n">
        <f aca="false">'Formato 5'!D14</f>
        <v>0</v>
      </c>
      <c r="S8" s="54" t="n">
        <f aca="false">'Formato 5'!E14</f>
        <v>0</v>
      </c>
      <c r="T8" s="54" t="n">
        <f aca="false">'Formato 5'!F14</f>
        <v>0</v>
      </c>
      <c r="U8" s="54" t="n">
        <f aca="false">'Formato 5'!G14</f>
        <v>0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5,1,7,0,0,0,0</v>
      </c>
      <c r="B9" s="0" t="n">
        <v>5</v>
      </c>
      <c r="C9" s="0" t="n">
        <v>1</v>
      </c>
      <c r="D9" s="0" t="n">
        <v>7</v>
      </c>
      <c r="J9" s="0" t="s">
        <v>2852</v>
      </c>
      <c r="P9" s="54" t="n">
        <f aca="false">'Formato 5'!B15</f>
        <v>0</v>
      </c>
      <c r="Q9" s="54" t="n">
        <f aca="false">'Formato 5'!C15</f>
        <v>0</v>
      </c>
      <c r="R9" s="54" t="n">
        <f aca="false">'Formato 5'!D15</f>
        <v>0</v>
      </c>
      <c r="S9" s="54" t="n">
        <f aca="false">'Formato 5'!E15</f>
        <v>0</v>
      </c>
      <c r="T9" s="54" t="n">
        <f aca="false">'Formato 5'!F15</f>
        <v>0</v>
      </c>
      <c r="U9" s="54" t="n">
        <f aca="false">'Formato 5'!G15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5,1,8,0,0,0,0</v>
      </c>
      <c r="B10" s="0" t="n">
        <v>5</v>
      </c>
      <c r="C10" s="0" t="n">
        <v>1</v>
      </c>
      <c r="D10" s="0" t="n">
        <v>8</v>
      </c>
      <c r="J10" s="0" t="s">
        <v>2853</v>
      </c>
      <c r="P10" s="54" t="n">
        <f aca="false">'Formato 5'!B16</f>
        <v>0</v>
      </c>
      <c r="Q10" s="54" t="n">
        <f aca="false">'Formato 5'!C16</f>
        <v>0</v>
      </c>
      <c r="R10" s="54" t="n">
        <f aca="false">'Formato 5'!D16</f>
        <v>0</v>
      </c>
      <c r="S10" s="54" t="n">
        <f aca="false">'Formato 5'!E16</f>
        <v>0</v>
      </c>
      <c r="T10" s="54" t="n">
        <f aca="false">'Formato 5'!F16</f>
        <v>0</v>
      </c>
      <c r="U10" s="54" t="n">
        <f aca="false">'Formato 5'!G16</f>
        <v>0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5,1,8,1,0,0,0</v>
      </c>
      <c r="B11" s="0" t="n">
        <v>5</v>
      </c>
      <c r="C11" s="0" t="n">
        <v>1</v>
      </c>
      <c r="D11" s="0" t="n">
        <v>8</v>
      </c>
      <c r="E11" s="0" t="n">
        <v>1</v>
      </c>
      <c r="K11" s="0" t="s">
        <v>2854</v>
      </c>
      <c r="N11" s="100"/>
      <c r="P11" s="54" t="n">
        <f aca="false">'Formato 5'!B17</f>
        <v>0</v>
      </c>
      <c r="Q11" s="54" t="n">
        <f aca="false">'Formato 5'!C17</f>
        <v>0</v>
      </c>
      <c r="R11" s="54" t="n">
        <f aca="false">'Formato 5'!D17</f>
        <v>0</v>
      </c>
      <c r="S11" s="54" t="n">
        <f aca="false">'Formato 5'!E17</f>
        <v>0</v>
      </c>
      <c r="T11" s="54" t="n">
        <f aca="false">'Formato 5'!F17</f>
        <v>0</v>
      </c>
      <c r="U11" s="54" t="n">
        <f aca="false">'Formato 5'!G17</f>
        <v>0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5,1,8,2,0,0,0</v>
      </c>
      <c r="B12" s="0" t="n">
        <v>5</v>
      </c>
      <c r="C12" s="0" t="n">
        <v>1</v>
      </c>
      <c r="D12" s="0" t="n">
        <v>8</v>
      </c>
      <c r="E12" s="0" t="n">
        <v>2</v>
      </c>
      <c r="K12" s="0" t="s">
        <v>2855</v>
      </c>
      <c r="P12" s="54" t="n">
        <f aca="false">'Formato 5'!B18</f>
        <v>0</v>
      </c>
      <c r="Q12" s="54" t="n">
        <f aca="false">'Formato 5'!C18</f>
        <v>0</v>
      </c>
      <c r="R12" s="54" t="n">
        <f aca="false">'Formato 5'!D18</f>
        <v>0</v>
      </c>
      <c r="S12" s="54" t="n">
        <f aca="false">'Formato 5'!E18</f>
        <v>0</v>
      </c>
      <c r="T12" s="54" t="n">
        <f aca="false">'Formato 5'!F18</f>
        <v>0</v>
      </c>
      <c r="U12" s="54" t="n">
        <f aca="false">'Formato 5'!G18</f>
        <v>0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5,1,8,3,0,0,0</v>
      </c>
      <c r="B13" s="0" t="n">
        <v>5</v>
      </c>
      <c r="C13" s="0" t="n">
        <v>1</v>
      </c>
      <c r="D13" s="0" t="n">
        <v>8</v>
      </c>
      <c r="E13" s="0" t="n">
        <v>3</v>
      </c>
      <c r="K13" s="0" t="s">
        <v>2856</v>
      </c>
      <c r="P13" s="54" t="n">
        <f aca="false">'Formato 5'!B19</f>
        <v>0</v>
      </c>
      <c r="Q13" s="54" t="n">
        <f aca="false">'Formato 5'!C19</f>
        <v>0</v>
      </c>
      <c r="R13" s="54" t="n">
        <f aca="false">'Formato 5'!D19</f>
        <v>0</v>
      </c>
      <c r="S13" s="54" t="n">
        <f aca="false">'Formato 5'!E19</f>
        <v>0</v>
      </c>
      <c r="T13" s="54" t="n">
        <f aca="false">'Formato 5'!F19</f>
        <v>0</v>
      </c>
      <c r="U13" s="54" t="n">
        <f aca="false">'Formato 5'!G19</f>
        <v>0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5,1,8,4,0,0,0</v>
      </c>
      <c r="B14" s="0" t="n">
        <v>5</v>
      </c>
      <c r="C14" s="0" t="n">
        <v>1</v>
      </c>
      <c r="D14" s="0" t="n">
        <v>8</v>
      </c>
      <c r="E14" s="0" t="n">
        <v>4</v>
      </c>
      <c r="K14" s="0" t="s">
        <v>2857</v>
      </c>
      <c r="P14" s="54" t="n">
        <f aca="false">'Formato 5'!B20</f>
        <v>0</v>
      </c>
      <c r="Q14" s="54" t="n">
        <f aca="false">'Formato 5'!C20</f>
        <v>0</v>
      </c>
      <c r="R14" s="54" t="n">
        <f aca="false">'Formato 5'!D20</f>
        <v>0</v>
      </c>
      <c r="S14" s="54" t="n">
        <f aca="false">'Formato 5'!E20</f>
        <v>0</v>
      </c>
      <c r="T14" s="54" t="n">
        <f aca="false">'Formato 5'!F20</f>
        <v>0</v>
      </c>
      <c r="U14" s="54" t="n">
        <f aca="false">'Formato 5'!G20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5,1,8,5,0,0,0</v>
      </c>
      <c r="B15" s="0" t="n">
        <v>5</v>
      </c>
      <c r="C15" s="0" t="n">
        <v>1</v>
      </c>
      <c r="D15" s="0" t="n">
        <v>8</v>
      </c>
      <c r="E15" s="0" t="n">
        <v>5</v>
      </c>
      <c r="K15" s="0" t="s">
        <v>2858</v>
      </c>
      <c r="P15" s="54" t="n">
        <f aca="false">'Formato 5'!B21</f>
        <v>0</v>
      </c>
      <c r="Q15" s="54" t="n">
        <f aca="false">'Formato 5'!C21</f>
        <v>0</v>
      </c>
      <c r="R15" s="54" t="n">
        <f aca="false">'Formato 5'!D21</f>
        <v>0</v>
      </c>
      <c r="S15" s="54" t="n">
        <f aca="false">'Formato 5'!E21</f>
        <v>0</v>
      </c>
      <c r="T15" s="54" t="n">
        <f aca="false">'Formato 5'!F21</f>
        <v>0</v>
      </c>
      <c r="U15" s="54" t="n">
        <f aca="false">'Formato 5'!G21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5,1,8,6,0,0,0</v>
      </c>
      <c r="B16" s="0" t="n">
        <v>5</v>
      </c>
      <c r="C16" s="0" t="n">
        <v>1</v>
      </c>
      <c r="D16" s="0" t="n">
        <v>8</v>
      </c>
      <c r="E16" s="0" t="n">
        <v>6</v>
      </c>
      <c r="K16" s="0" t="s">
        <v>2859</v>
      </c>
      <c r="P16" s="54" t="n">
        <f aca="false">'Formato 5'!B22</f>
        <v>0</v>
      </c>
      <c r="Q16" s="54" t="n">
        <f aca="false">'Formato 5'!C22</f>
        <v>0</v>
      </c>
      <c r="R16" s="54" t="n">
        <f aca="false">'Formato 5'!D22</f>
        <v>0</v>
      </c>
      <c r="S16" s="54" t="n">
        <f aca="false">'Formato 5'!E22</f>
        <v>0</v>
      </c>
      <c r="T16" s="54" t="n">
        <f aca="false">'Formato 5'!F22</f>
        <v>0</v>
      </c>
      <c r="U16" s="54" t="n">
        <f aca="false">'Formato 5'!G22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5,1,8,7,0,0,0</v>
      </c>
      <c r="B17" s="0" t="n">
        <v>5</v>
      </c>
      <c r="C17" s="0" t="n">
        <v>1</v>
      </c>
      <c r="D17" s="0" t="n">
        <v>8</v>
      </c>
      <c r="E17" s="0" t="n">
        <v>7</v>
      </c>
      <c r="K17" s="0" t="s">
        <v>2860</v>
      </c>
      <c r="P17" s="54" t="n">
        <f aca="false">'Formato 5'!B26</f>
        <v>0</v>
      </c>
      <c r="Q17" s="54" t="n">
        <f aca="false">'Formato 5'!C23</f>
        <v>0</v>
      </c>
      <c r="R17" s="54" t="n">
        <f aca="false">'Formato 5'!D23</f>
        <v>0</v>
      </c>
      <c r="S17" s="54" t="n">
        <f aca="false">'Formato 5'!E23</f>
        <v>0</v>
      </c>
      <c r="T17" s="54" t="n">
        <f aca="false">'Formato 5'!F23</f>
        <v>0</v>
      </c>
      <c r="U17" s="54" t="n">
        <f aca="false">'Formato 5'!G23</f>
        <v>0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5,1,8,8,0,0,0</v>
      </c>
      <c r="B18" s="0" t="n">
        <v>5</v>
      </c>
      <c r="C18" s="0" t="n">
        <v>1</v>
      </c>
      <c r="D18" s="0" t="n">
        <v>8</v>
      </c>
      <c r="E18" s="0" t="n">
        <v>8</v>
      </c>
      <c r="K18" s="0" t="s">
        <v>2861</v>
      </c>
      <c r="P18" s="54" t="n">
        <f aca="false">'Formato 5'!B24</f>
        <v>0</v>
      </c>
      <c r="Q18" s="54" t="n">
        <f aca="false">'Formato 5'!C24</f>
        <v>0</v>
      </c>
      <c r="R18" s="54" t="n">
        <f aca="false">'Formato 5'!D24</f>
        <v>0</v>
      </c>
      <c r="S18" s="54" t="n">
        <f aca="false">'Formato 5'!E24</f>
        <v>0</v>
      </c>
      <c r="T18" s="54" t="n">
        <f aca="false">'Formato 5'!F24</f>
        <v>0</v>
      </c>
      <c r="U18" s="54" t="n">
        <f aca="false">'Formato 5'!G24</f>
        <v>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5,1,8,9,0,0,0</v>
      </c>
      <c r="B19" s="0" t="n">
        <v>5</v>
      </c>
      <c r="C19" s="0" t="n">
        <v>1</v>
      </c>
      <c r="D19" s="0" t="n">
        <v>8</v>
      </c>
      <c r="E19" s="0" t="n">
        <v>9</v>
      </c>
      <c r="K19" s="0" t="s">
        <v>2862</v>
      </c>
      <c r="P19" s="54" t="n">
        <f aca="false">'Formato 5'!B25</f>
        <v>0</v>
      </c>
      <c r="Q19" s="54" t="n">
        <f aca="false">'Formato 5'!C25</f>
        <v>0</v>
      </c>
      <c r="R19" s="54" t="n">
        <f aca="false">'Formato 5'!D25</f>
        <v>0</v>
      </c>
      <c r="S19" s="54" t="n">
        <f aca="false">'Formato 5'!E25</f>
        <v>0</v>
      </c>
      <c r="T19" s="54" t="n">
        <f aca="false">'Formato 5'!F25</f>
        <v>0</v>
      </c>
      <c r="U19" s="54" t="n">
        <f aca="false">'Formato 5'!G25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5,1,8,10,0,0,0</v>
      </c>
      <c r="B20" s="0" t="n">
        <v>5</v>
      </c>
      <c r="C20" s="0" t="n">
        <v>1</v>
      </c>
      <c r="D20" s="0" t="n">
        <v>8</v>
      </c>
      <c r="E20" s="0" t="n">
        <v>10</v>
      </c>
      <c r="K20" s="0" t="s">
        <v>2863</v>
      </c>
      <c r="P20" s="54" t="e">
        <f aca="false">'formato 5'!#ref!</f>
        <v>#VALUE!</v>
      </c>
      <c r="Q20" s="54" t="n">
        <f aca="false">'Formato 5'!C26</f>
        <v>0</v>
      </c>
      <c r="R20" s="54" t="n">
        <f aca="false">'Formato 5'!D26</f>
        <v>0</v>
      </c>
      <c r="S20" s="54" t="n">
        <f aca="false">'Formato 5'!E26</f>
        <v>0</v>
      </c>
      <c r="T20" s="54" t="n">
        <f aca="false">'Formato 5'!F26</f>
        <v>0</v>
      </c>
      <c r="U20" s="54" t="n">
        <f aca="false">'Formato 5'!G26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5,1,8,11,0,0,0</v>
      </c>
      <c r="B21" s="0" t="n">
        <v>5</v>
      </c>
      <c r="C21" s="0" t="n">
        <v>1</v>
      </c>
      <c r="D21" s="0" t="n">
        <v>8</v>
      </c>
      <c r="E21" s="0" t="n">
        <v>11</v>
      </c>
      <c r="K21" s="0" t="s">
        <v>2864</v>
      </c>
      <c r="P21" s="54" t="n">
        <f aca="false">'Formato 5'!B27</f>
        <v>0</v>
      </c>
      <c r="Q21" s="54" t="n">
        <f aca="false">'Formato 5'!C27</f>
        <v>0</v>
      </c>
      <c r="R21" s="54" t="n">
        <f aca="false">'Formato 5'!D27</f>
        <v>0</v>
      </c>
      <c r="S21" s="54" t="n">
        <f aca="false">'Formato 5'!E27</f>
        <v>0</v>
      </c>
      <c r="T21" s="54" t="n">
        <f aca="false">'Formato 5'!F27</f>
        <v>0</v>
      </c>
      <c r="U21" s="54" t="n">
        <f aca="false">'Formato 5'!G27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5,1,9,0,0,0,0</v>
      </c>
      <c r="B22" s="0" t="n">
        <v>5</v>
      </c>
      <c r="C22" s="0" t="n">
        <v>1</v>
      </c>
      <c r="D22" s="0" t="n">
        <v>9</v>
      </c>
      <c r="J22" s="0" t="s">
        <v>2865</v>
      </c>
      <c r="P22" s="54" t="n">
        <f aca="false">'Formato 5'!B28</f>
        <v>0</v>
      </c>
      <c r="Q22" s="54" t="n">
        <f aca="false">'Formato 5'!C28</f>
        <v>0</v>
      </c>
      <c r="R22" s="54" t="n">
        <f aca="false">'Formato 5'!D28</f>
        <v>0</v>
      </c>
      <c r="S22" s="54" t="n">
        <f aca="false">'Formato 5'!E28</f>
        <v>0</v>
      </c>
      <c r="T22" s="54" t="n">
        <f aca="false">'Formato 5'!F28</f>
        <v>0</v>
      </c>
      <c r="U22" s="54" t="n">
        <f aca="false">'Formato 5'!G28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5,1,9,1,0,0,0</v>
      </c>
      <c r="B23" s="0" t="n">
        <v>5</v>
      </c>
      <c r="C23" s="0" t="n">
        <v>1</v>
      </c>
      <c r="D23" s="0" t="n">
        <v>9</v>
      </c>
      <c r="E23" s="0" t="n">
        <v>1</v>
      </c>
      <c r="K23" s="0" t="s">
        <v>2866</v>
      </c>
      <c r="P23" s="54" t="n">
        <f aca="false">'Formato 5'!B29</f>
        <v>0</v>
      </c>
      <c r="Q23" s="54" t="n">
        <f aca="false">'Formato 5'!C29</f>
        <v>0</v>
      </c>
      <c r="R23" s="54" t="n">
        <f aca="false">'Formato 5'!D29</f>
        <v>0</v>
      </c>
      <c r="S23" s="54" t="n">
        <f aca="false">'Formato 5'!E29</f>
        <v>0</v>
      </c>
      <c r="T23" s="54" t="n">
        <f aca="false">'Formato 5'!F29</f>
        <v>0</v>
      </c>
      <c r="U23" s="54" t="n">
        <f aca="false">'Formato 5'!G29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5,1,9,2,0,0,0</v>
      </c>
      <c r="B24" s="0" t="n">
        <v>5</v>
      </c>
      <c r="C24" s="0" t="n">
        <v>1</v>
      </c>
      <c r="D24" s="0" t="n">
        <v>9</v>
      </c>
      <c r="E24" s="0" t="n">
        <v>2</v>
      </c>
      <c r="K24" s="0" t="s">
        <v>2867</v>
      </c>
      <c r="P24" s="54" t="n">
        <f aca="false">'Formato 5'!B30</f>
        <v>0</v>
      </c>
      <c r="Q24" s="54" t="n">
        <f aca="false">'Formato 5'!C30</f>
        <v>0</v>
      </c>
      <c r="R24" s="54" t="n">
        <f aca="false">'Formato 5'!D30</f>
        <v>0</v>
      </c>
      <c r="S24" s="54" t="n">
        <f aca="false">'Formato 5'!E30</f>
        <v>0</v>
      </c>
      <c r="T24" s="54" t="n">
        <f aca="false">'Formato 5'!F30</f>
        <v>0</v>
      </c>
      <c r="U24" s="54" t="n">
        <f aca="false">'Formato 5'!G30</f>
        <v>0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5,1,9,3,0,0,0</v>
      </c>
      <c r="B25" s="0" t="n">
        <v>5</v>
      </c>
      <c r="C25" s="0" t="n">
        <v>1</v>
      </c>
      <c r="D25" s="0" t="n">
        <v>9</v>
      </c>
      <c r="E25" s="0" t="n">
        <v>3</v>
      </c>
      <c r="K25" s="0" t="s">
        <v>2868</v>
      </c>
      <c r="P25" s="54" t="n">
        <f aca="false">'Formato 5'!B31</f>
        <v>0</v>
      </c>
      <c r="Q25" s="54" t="n">
        <f aca="false">'Formato 5'!C31</f>
        <v>0</v>
      </c>
      <c r="R25" s="54" t="n">
        <f aca="false">'Formato 5'!D31</f>
        <v>0</v>
      </c>
      <c r="S25" s="54" t="n">
        <f aca="false">'Formato 5'!E31</f>
        <v>0</v>
      </c>
      <c r="T25" s="54" t="n">
        <f aca="false">'Formato 5'!F31</f>
        <v>0</v>
      </c>
      <c r="U25" s="54" t="n">
        <f aca="false">'Formato 5'!G31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5,1,9,4,0,0,0</v>
      </c>
      <c r="B26" s="0" t="n">
        <v>5</v>
      </c>
      <c r="C26" s="0" t="n">
        <v>1</v>
      </c>
      <c r="D26" s="0" t="n">
        <v>9</v>
      </c>
      <c r="E26" s="0" t="n">
        <v>4</v>
      </c>
      <c r="K26" s="0" t="s">
        <v>2869</v>
      </c>
      <c r="P26" s="54" t="n">
        <f aca="false">'Formato 5'!B32</f>
        <v>0</v>
      </c>
      <c r="Q26" s="54" t="n">
        <f aca="false">'Formato 5'!C32</f>
        <v>0</v>
      </c>
      <c r="R26" s="54" t="n">
        <f aca="false">'Formato 5'!D32</f>
        <v>0</v>
      </c>
      <c r="S26" s="54" t="n">
        <f aca="false">'Formato 5'!E32</f>
        <v>0</v>
      </c>
      <c r="T26" s="54" t="n">
        <f aca="false">'Formato 5'!F32</f>
        <v>0</v>
      </c>
      <c r="U26" s="54" t="n">
        <f aca="false">'Formato 5'!G32</f>
        <v>0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5,1,9,5,0,0,0</v>
      </c>
      <c r="B27" s="0" t="n">
        <v>5</v>
      </c>
      <c r="C27" s="0" t="n">
        <v>1</v>
      </c>
      <c r="D27" s="0" t="n">
        <v>9</v>
      </c>
      <c r="E27" s="0" t="n">
        <v>5</v>
      </c>
      <c r="K27" s="0" t="s">
        <v>2870</v>
      </c>
      <c r="P27" s="54" t="n">
        <f aca="false">'Formato 5'!B33</f>
        <v>0</v>
      </c>
      <c r="Q27" s="54" t="n">
        <f aca="false">'Formato 5'!C33</f>
        <v>0</v>
      </c>
      <c r="R27" s="54" t="n">
        <f aca="false">'Formato 5'!D33</f>
        <v>0</v>
      </c>
      <c r="S27" s="54" t="n">
        <f aca="false">'Formato 5'!E33</f>
        <v>0</v>
      </c>
      <c r="T27" s="54" t="n">
        <f aca="false">'Formato 5'!F33</f>
        <v>0</v>
      </c>
      <c r="U27" s="54" t="n">
        <f aca="false">'Formato 5'!G33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5,1,10,0,0,0,0</v>
      </c>
      <c r="B28" s="0" t="n">
        <v>5</v>
      </c>
      <c r="C28" s="0" t="n">
        <v>1</v>
      </c>
      <c r="D28" s="0" t="n">
        <v>10</v>
      </c>
      <c r="J28" s="0" t="s">
        <v>2871</v>
      </c>
      <c r="P28" s="54" t="n">
        <f aca="false">'Formato 5'!B34</f>
        <v>0</v>
      </c>
      <c r="Q28" s="54" t="n">
        <f aca="false">'Formato 5'!C34</f>
        <v>0</v>
      </c>
      <c r="R28" s="54" t="n">
        <f aca="false">'Formato 5'!D34</f>
        <v>0</v>
      </c>
      <c r="S28" s="54" t="n">
        <f aca="false">'Formato 5'!E34</f>
        <v>0</v>
      </c>
      <c r="T28" s="54" t="n">
        <f aca="false">'Formato 5'!F34</f>
        <v>0</v>
      </c>
      <c r="U28" s="54" t="n">
        <f aca="false">'Formato 5'!G34</f>
        <v>0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5,1,11,0,0,0,0</v>
      </c>
      <c r="B29" s="0" t="n">
        <v>5</v>
      </c>
      <c r="C29" s="0" t="n">
        <v>1</v>
      </c>
      <c r="D29" s="0" t="n">
        <v>11</v>
      </c>
      <c r="J29" s="0" t="s">
        <v>2872</v>
      </c>
      <c r="P29" s="54" t="n">
        <f aca="false">'Formato 5'!B35</f>
        <v>0</v>
      </c>
      <c r="Q29" s="54" t="n">
        <f aca="false">'Formato 5'!C35</f>
        <v>0</v>
      </c>
      <c r="R29" s="54" t="n">
        <f aca="false">'Formato 5'!D35</f>
        <v>0</v>
      </c>
      <c r="S29" s="54" t="n">
        <f aca="false">'Formato 5'!E35</f>
        <v>0</v>
      </c>
      <c r="T29" s="54" t="n">
        <f aca="false">'Formato 5'!F35</f>
        <v>0</v>
      </c>
      <c r="U29" s="54" t="n">
        <f aca="false">'Formato 5'!G35</f>
        <v>0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5,1,11,1,0,0,0</v>
      </c>
      <c r="B30" s="0" t="n">
        <v>5</v>
      </c>
      <c r="C30" s="0" t="n">
        <v>1</v>
      </c>
      <c r="D30" s="0" t="n">
        <v>11</v>
      </c>
      <c r="E30" s="0" t="n">
        <v>1</v>
      </c>
      <c r="K30" s="0" t="s">
        <v>2873</v>
      </c>
      <c r="P30" s="54" t="n">
        <f aca="false">'Formato 5'!B36</f>
        <v>0</v>
      </c>
      <c r="Q30" s="54" t="n">
        <f aca="false">'Formato 5'!C36</f>
        <v>0</v>
      </c>
      <c r="R30" s="54" t="n">
        <f aca="false">'Formato 5'!D36</f>
        <v>0</v>
      </c>
      <c r="S30" s="54" t="n">
        <f aca="false">'Formato 5'!E36</f>
        <v>0</v>
      </c>
      <c r="T30" s="54" t="n">
        <f aca="false">'Formato 5'!F36</f>
        <v>0</v>
      </c>
      <c r="U30" s="54" t="n">
        <f aca="false">'Formato 5'!G36</f>
        <v>0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5,1,12,0,0,0,0</v>
      </c>
      <c r="B31" s="0" t="n">
        <v>5</v>
      </c>
      <c r="C31" s="0" t="n">
        <v>1</v>
      </c>
      <c r="D31" s="0" t="n">
        <v>12</v>
      </c>
      <c r="J31" s="0" t="s">
        <v>2874</v>
      </c>
      <c r="P31" s="54" t="n">
        <f aca="false">'Formato 5'!B37</f>
        <v>1930884.88</v>
      </c>
      <c r="Q31" s="54" t="n">
        <f aca="false">'Formato 5'!C37</f>
        <v>5641</v>
      </c>
      <c r="R31" s="54" t="n">
        <f aca="false">'Formato 5'!D37</f>
        <v>1936525.88</v>
      </c>
      <c r="S31" s="54" t="n">
        <f aca="false">'Formato 5'!E37</f>
        <v>968424.44</v>
      </c>
      <c r="T31" s="54" t="n">
        <f aca="false">'Formato 5'!F37</f>
        <v>968101.44</v>
      </c>
      <c r="U31" s="54" t="n">
        <f aca="false">'Formato 5'!G37</f>
        <v>-962783.44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5,1,12,1,0,0,0</v>
      </c>
      <c r="B32" s="0" t="n">
        <v>5</v>
      </c>
      <c r="C32" s="0" t="n">
        <v>1</v>
      </c>
      <c r="D32" s="0" t="n">
        <v>12</v>
      </c>
      <c r="E32" s="0" t="n">
        <v>1</v>
      </c>
      <c r="K32" s="0" t="s">
        <v>2875</v>
      </c>
      <c r="P32" s="54" t="n">
        <f aca="false">'Formato 5'!B38</f>
        <v>0</v>
      </c>
      <c r="Q32" s="54" t="n">
        <f aca="false">'Formato 5'!C38</f>
        <v>0</v>
      </c>
      <c r="R32" s="54" t="n">
        <f aca="false">'Formato 5'!D38</f>
        <v>0</v>
      </c>
      <c r="S32" s="54" t="n">
        <f aca="false">'Formato 5'!E38</f>
        <v>0</v>
      </c>
      <c r="T32" s="54" t="n">
        <f aca="false">'Formato 5'!F38</f>
        <v>0</v>
      </c>
      <c r="U32" s="54" t="n">
        <f aca="false">'Formato 5'!G38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5,1,12,2,0,0,0</v>
      </c>
      <c r="B33" s="0" t="n">
        <v>5</v>
      </c>
      <c r="C33" s="0" t="n">
        <v>1</v>
      </c>
      <c r="D33" s="0" t="n">
        <v>12</v>
      </c>
      <c r="E33" s="0" t="n">
        <v>2</v>
      </c>
      <c r="K33" s="0" t="s">
        <v>2876</v>
      </c>
      <c r="P33" s="54" t="n">
        <f aca="false">'Formato 5'!B39</f>
        <v>1930884.88</v>
      </c>
      <c r="Q33" s="54" t="n">
        <f aca="false">'Formato 5'!C39</f>
        <v>5641</v>
      </c>
      <c r="R33" s="54" t="n">
        <f aca="false">'Formato 5'!D39</f>
        <v>1936525.88</v>
      </c>
      <c r="S33" s="54" t="n">
        <f aca="false">'Formato 5'!E39</f>
        <v>968424.44</v>
      </c>
      <c r="T33" s="54" t="n">
        <f aca="false">'Formato 5'!F39</f>
        <v>968101.44</v>
      </c>
      <c r="U33" s="54" t="n">
        <f aca="false">'Formato 5'!G39</f>
        <v>-962783.44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5,2,0,0,0,0,0</v>
      </c>
      <c r="B34" s="0" t="n">
        <v>5</v>
      </c>
      <c r="C34" s="0" t="n">
        <v>2</v>
      </c>
      <c r="I34" s="0" t="s">
        <v>2877</v>
      </c>
      <c r="P34" s="0" t="n">
        <f aca="false">'Formato 5'!B41</f>
        <v>1930884.88</v>
      </c>
      <c r="Q34" s="0" t="n">
        <f aca="false">'Formato 5'!C41</f>
        <v>5641</v>
      </c>
      <c r="R34" s="0" t="n">
        <f aca="false">'Formato 5'!D41</f>
        <v>1936525.88</v>
      </c>
      <c r="S34" s="0" t="n">
        <f aca="false">'Formato 5'!E41</f>
        <v>968424.44</v>
      </c>
      <c r="T34" s="0" t="n">
        <f aca="false">'Formato 5'!F41</f>
        <v>968101.44</v>
      </c>
      <c r="U34" s="0" t="n">
        <f aca="false">'Formato 5'!G41</f>
        <v>-962783.44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5,3,0,0,0,0,0</v>
      </c>
      <c r="B35" s="0" t="n">
        <v>5</v>
      </c>
      <c r="C35" s="0" t="n">
        <v>3</v>
      </c>
      <c r="I35" s="0" t="s">
        <v>2812</v>
      </c>
      <c r="U35" s="0" t="n">
        <f aca="false">'Formato 5'!G42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5,4,0,0,0,0,0</v>
      </c>
      <c r="B36" s="0" t="n">
        <v>5</v>
      </c>
      <c r="C36" s="0" t="n">
        <v>4</v>
      </c>
      <c r="I36" s="0" t="s">
        <v>2813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5,4,1,0,0,0,0</v>
      </c>
      <c r="B37" s="0" t="n">
        <v>5</v>
      </c>
      <c r="C37" s="0" t="n">
        <v>4</v>
      </c>
      <c r="D37" s="0" t="n">
        <v>1</v>
      </c>
      <c r="J37" s="0" t="s">
        <v>2587</v>
      </c>
      <c r="P37" s="0" t="n">
        <f aca="false">'Formato 5'!B45</f>
        <v>0</v>
      </c>
      <c r="Q37" s="0" t="n">
        <f aca="false">'Formato 5'!C45</f>
        <v>0</v>
      </c>
      <c r="R37" s="0" t="n">
        <f aca="false">'Formato 5'!D45</f>
        <v>0</v>
      </c>
      <c r="S37" s="0" t="n">
        <f aca="false">'Formato 5'!E45</f>
        <v>0</v>
      </c>
      <c r="T37" s="0" t="n">
        <f aca="false">'Formato 5'!F45</f>
        <v>0</v>
      </c>
      <c r="U37" s="0" t="n">
        <f aca="false">'Formato 5'!G45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5,4,1,1,0,0,0</v>
      </c>
      <c r="B38" s="0" t="n">
        <v>5</v>
      </c>
      <c r="C38" s="0" t="n">
        <v>4</v>
      </c>
      <c r="D38" s="0" t="n">
        <v>1</v>
      </c>
      <c r="E38" s="0" t="n">
        <v>1</v>
      </c>
      <c r="K38" s="0" t="s">
        <v>2878</v>
      </c>
      <c r="P38" s="0" t="n">
        <f aca="false">'Formato 5'!B46</f>
        <v>0</v>
      </c>
      <c r="Q38" s="0" t="n">
        <f aca="false">'Formato 5'!C46</f>
        <v>0</v>
      </c>
      <c r="R38" s="0" t="n">
        <f aca="false">'Formato 5'!D46</f>
        <v>0</v>
      </c>
      <c r="S38" s="0" t="n">
        <f aca="false">'Formato 5'!E46</f>
        <v>0</v>
      </c>
      <c r="T38" s="0" t="n">
        <f aca="false">'Formato 5'!F46</f>
        <v>0</v>
      </c>
      <c r="U38" s="0" t="n">
        <f aca="false">'Formato 5'!G46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5,4,1,2,0,0,0</v>
      </c>
      <c r="B39" s="0" t="n">
        <v>5</v>
      </c>
      <c r="C39" s="0" t="n">
        <v>4</v>
      </c>
      <c r="D39" s="0" t="n">
        <v>1</v>
      </c>
      <c r="E39" s="0" t="n">
        <v>2</v>
      </c>
      <c r="K39" s="0" t="s">
        <v>2879</v>
      </c>
      <c r="P39" s="0" t="n">
        <f aca="false">'Formato 5'!B47</f>
        <v>0</v>
      </c>
      <c r="Q39" s="0" t="n">
        <f aca="false">'Formato 5'!C47</f>
        <v>0</v>
      </c>
      <c r="R39" s="0" t="n">
        <f aca="false">'Formato 5'!D47</f>
        <v>0</v>
      </c>
      <c r="S39" s="0" t="n">
        <f aca="false">'Formato 5'!E47</f>
        <v>0</v>
      </c>
      <c r="T39" s="0" t="n">
        <f aca="false">'Formato 5'!F47</f>
        <v>0</v>
      </c>
      <c r="U39" s="0" t="n">
        <f aca="false">'Formato 5'!G47</f>
        <v>0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5,4,1,3,0,0,0</v>
      </c>
      <c r="B40" s="0" t="n">
        <v>5</v>
      </c>
      <c r="C40" s="0" t="n">
        <v>4</v>
      </c>
      <c r="D40" s="0" t="n">
        <v>1</v>
      </c>
      <c r="E40" s="0" t="n">
        <v>3</v>
      </c>
      <c r="K40" s="0" t="s">
        <v>2880</v>
      </c>
      <c r="P40" s="0" t="n">
        <f aca="false">'Formato 5'!B48</f>
        <v>0</v>
      </c>
      <c r="Q40" s="0" t="n">
        <f aca="false">'Formato 5'!C48</f>
        <v>0</v>
      </c>
      <c r="R40" s="0" t="n">
        <f aca="false">'Formato 5'!D48</f>
        <v>0</v>
      </c>
      <c r="S40" s="0" t="n">
        <f aca="false">'Formato 5'!E48</f>
        <v>0</v>
      </c>
      <c r="T40" s="0" t="n">
        <f aca="false">'Formato 5'!F48</f>
        <v>0</v>
      </c>
      <c r="U40" s="0" t="n">
        <f aca="false">'Formato 5'!G48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5,4,1,4,0,0,0</v>
      </c>
      <c r="B41" s="0" t="n">
        <v>5</v>
      </c>
      <c r="C41" s="0" t="n">
        <v>4</v>
      </c>
      <c r="D41" s="0" t="n">
        <v>1</v>
      </c>
      <c r="E41" s="0" t="n">
        <v>4</v>
      </c>
      <c r="K41" s="0" t="s">
        <v>2881</v>
      </c>
      <c r="P41" s="0" t="n">
        <f aca="false">'Formato 5'!B49</f>
        <v>0</v>
      </c>
      <c r="Q41" s="0" t="n">
        <f aca="false">'Formato 5'!C49</f>
        <v>0</v>
      </c>
      <c r="R41" s="0" t="n">
        <f aca="false">'Formato 5'!D49</f>
        <v>0</v>
      </c>
      <c r="S41" s="0" t="n">
        <f aca="false">'Formato 5'!E49</f>
        <v>0</v>
      </c>
      <c r="T41" s="0" t="n">
        <f aca="false">'Formato 5'!F49</f>
        <v>0</v>
      </c>
      <c r="U41" s="0" t="n">
        <f aca="false">'Formato 5'!G49</f>
        <v>0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5,4,1,5,0,0,0</v>
      </c>
      <c r="B42" s="0" t="n">
        <v>5</v>
      </c>
      <c r="C42" s="0" t="n">
        <v>4</v>
      </c>
      <c r="D42" s="0" t="n">
        <v>1</v>
      </c>
      <c r="E42" s="0" t="n">
        <v>5</v>
      </c>
      <c r="K42" s="0" t="s">
        <v>2882</v>
      </c>
      <c r="P42" s="0" t="n">
        <f aca="false">'Formato 5'!B50</f>
        <v>0</v>
      </c>
      <c r="Q42" s="0" t="n">
        <f aca="false">'Formato 5'!C50</f>
        <v>0</v>
      </c>
      <c r="R42" s="0" t="n">
        <f aca="false">'Formato 5'!D50</f>
        <v>0</v>
      </c>
      <c r="S42" s="0" t="n">
        <f aca="false">'Formato 5'!E50</f>
        <v>0</v>
      </c>
      <c r="T42" s="0" t="n">
        <f aca="false">'Formato 5'!F50</f>
        <v>0</v>
      </c>
      <c r="U42" s="0" t="n">
        <f aca="false">'Formato 5'!G50</f>
        <v>0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5,4,1,6,0,0,0</v>
      </c>
      <c r="B43" s="0" t="n">
        <v>5</v>
      </c>
      <c r="C43" s="0" t="n">
        <v>4</v>
      </c>
      <c r="D43" s="0" t="n">
        <v>1</v>
      </c>
      <c r="E43" s="0" t="n">
        <v>6</v>
      </c>
      <c r="K43" s="0" t="s">
        <v>2883</v>
      </c>
      <c r="P43" s="0" t="n">
        <f aca="false">'Formato 5'!B51</f>
        <v>0</v>
      </c>
      <c r="Q43" s="0" t="n">
        <f aca="false">'Formato 5'!C51</f>
        <v>0</v>
      </c>
      <c r="R43" s="0" t="n">
        <f aca="false">'Formato 5'!D51</f>
        <v>0</v>
      </c>
      <c r="S43" s="0" t="n">
        <f aca="false">'Formato 5'!E51</f>
        <v>0</v>
      </c>
      <c r="T43" s="0" t="n">
        <f aca="false">'Formato 5'!F51</f>
        <v>0</v>
      </c>
      <c r="U43" s="0" t="n">
        <f aca="false">'Formato 5'!G51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5,4,1,7,0,0,0</v>
      </c>
      <c r="B44" s="0" t="n">
        <v>5</v>
      </c>
      <c r="C44" s="0" t="n">
        <v>4</v>
      </c>
      <c r="D44" s="0" t="n">
        <v>1</v>
      </c>
      <c r="E44" s="0" t="n">
        <v>7</v>
      </c>
      <c r="K44" s="0" t="s">
        <v>2884</v>
      </c>
      <c r="P44" s="0" t="n">
        <f aca="false">'Formato 5'!B52</f>
        <v>0</v>
      </c>
      <c r="Q44" s="0" t="n">
        <f aca="false">'Formato 5'!C52</f>
        <v>0</v>
      </c>
      <c r="R44" s="0" t="n">
        <f aca="false">'Formato 5'!D52</f>
        <v>0</v>
      </c>
      <c r="S44" s="0" t="n">
        <f aca="false">'Formato 5'!E52</f>
        <v>0</v>
      </c>
      <c r="T44" s="0" t="n">
        <f aca="false">'Formato 5'!F52</f>
        <v>0</v>
      </c>
      <c r="U44" s="0" t="n">
        <f aca="false">'Formato 5'!G52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5,4,1,8,0,0,0</v>
      </c>
      <c r="B45" s="0" t="n">
        <v>5</v>
      </c>
      <c r="C45" s="0" t="n">
        <v>4</v>
      </c>
      <c r="D45" s="0" t="n">
        <v>1</v>
      </c>
      <c r="E45" s="0" t="n">
        <v>8</v>
      </c>
      <c r="K45" s="0" t="s">
        <v>2885</v>
      </c>
      <c r="P45" s="0" t="n">
        <f aca="false">'Formato 5'!B53</f>
        <v>0</v>
      </c>
      <c r="Q45" s="0" t="n">
        <f aca="false">'Formato 5'!C53</f>
        <v>0</v>
      </c>
      <c r="R45" s="0" t="n">
        <f aca="false">'Formato 5'!D53</f>
        <v>0</v>
      </c>
      <c r="S45" s="0" t="n">
        <f aca="false">'Formato 5'!E53</f>
        <v>0</v>
      </c>
      <c r="T45" s="0" t="n">
        <f aca="false">'Formato 5'!F53</f>
        <v>0</v>
      </c>
      <c r="U45" s="0" t="n">
        <f aca="false">'Formato 5'!G53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5,4,2,0,0,0,0</v>
      </c>
      <c r="B46" s="0" t="n">
        <v>5</v>
      </c>
      <c r="C46" s="0" t="n">
        <v>4</v>
      </c>
      <c r="D46" s="0" t="n">
        <v>2</v>
      </c>
      <c r="J46" s="0" t="s">
        <v>2872</v>
      </c>
      <c r="P46" s="0" t="n">
        <f aca="false">'Formato 5'!B54</f>
        <v>0</v>
      </c>
      <c r="Q46" s="0" t="n">
        <f aca="false">'Formato 5'!C54</f>
        <v>0</v>
      </c>
      <c r="R46" s="0" t="n">
        <f aca="false">'Formato 5'!D54</f>
        <v>0</v>
      </c>
      <c r="S46" s="0" t="n">
        <f aca="false">'Formato 5'!E54</f>
        <v>0</v>
      </c>
      <c r="T46" s="0" t="n">
        <f aca="false">'Formato 5'!F54</f>
        <v>0</v>
      </c>
      <c r="U46" s="0" t="n">
        <f aca="false">'Formato 5'!G54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5,4,2,1,0,0,0</v>
      </c>
      <c r="B47" s="0" t="n">
        <v>5</v>
      </c>
      <c r="C47" s="0" t="n">
        <v>4</v>
      </c>
      <c r="D47" s="0" t="n">
        <v>2</v>
      </c>
      <c r="E47" s="0" t="n">
        <v>1</v>
      </c>
      <c r="K47" s="0" t="s">
        <v>2886</v>
      </c>
      <c r="P47" s="0" t="n">
        <f aca="false">'Formato 5'!B55</f>
        <v>0</v>
      </c>
      <c r="Q47" s="0" t="n">
        <f aca="false">'Formato 5'!C55</f>
        <v>0</v>
      </c>
      <c r="R47" s="0" t="n">
        <f aca="false">'Formato 5'!D55</f>
        <v>0</v>
      </c>
      <c r="S47" s="0" t="n">
        <f aca="false">'Formato 5'!E55</f>
        <v>0</v>
      </c>
      <c r="T47" s="0" t="n">
        <f aca="false">'Formato 5'!F55</f>
        <v>0</v>
      </c>
      <c r="U47" s="0" t="n">
        <f aca="false">'Formato 5'!G55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5,4,2,2,0,0,0</v>
      </c>
      <c r="B48" s="0" t="n">
        <v>5</v>
      </c>
      <c r="C48" s="0" t="n">
        <v>4</v>
      </c>
      <c r="D48" s="0" t="n">
        <v>2</v>
      </c>
      <c r="E48" s="0" t="n">
        <v>2</v>
      </c>
      <c r="K48" s="0" t="s">
        <v>2887</v>
      </c>
      <c r="P48" s="0" t="n">
        <f aca="false">'Formato 5'!B56</f>
        <v>0</v>
      </c>
      <c r="Q48" s="0" t="n">
        <f aca="false">'Formato 5'!C56</f>
        <v>0</v>
      </c>
      <c r="R48" s="0" t="n">
        <f aca="false">'Formato 5'!D56</f>
        <v>0</v>
      </c>
      <c r="S48" s="0" t="n">
        <f aca="false">'Formato 5'!E56</f>
        <v>0</v>
      </c>
      <c r="T48" s="0" t="n">
        <f aca="false">'Formato 5'!F56</f>
        <v>0</v>
      </c>
      <c r="U48" s="0" t="n">
        <f aca="false">'Formato 5'!G56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5,4,2,3,0,0,0</v>
      </c>
      <c r="B49" s="0" t="n">
        <v>5</v>
      </c>
      <c r="C49" s="0" t="n">
        <v>4</v>
      </c>
      <c r="D49" s="0" t="n">
        <v>2</v>
      </c>
      <c r="E49" s="0" t="n">
        <v>3</v>
      </c>
      <c r="K49" s="0" t="s">
        <v>2888</v>
      </c>
      <c r="P49" s="0" t="n">
        <f aca="false">'Formato 5'!B57</f>
        <v>0</v>
      </c>
      <c r="Q49" s="0" t="n">
        <f aca="false">'Formato 5'!C57</f>
        <v>0</v>
      </c>
      <c r="R49" s="0" t="n">
        <f aca="false">'Formato 5'!D57</f>
        <v>0</v>
      </c>
      <c r="S49" s="0" t="n">
        <f aca="false">'Formato 5'!E57</f>
        <v>0</v>
      </c>
      <c r="T49" s="0" t="n">
        <f aca="false">'Formato 5'!F57</f>
        <v>0</v>
      </c>
      <c r="U49" s="0" t="n">
        <f aca="false">'Formato 5'!G57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5,4,2,4,0,0,0</v>
      </c>
      <c r="B50" s="0" t="n">
        <v>5</v>
      </c>
      <c r="C50" s="0" t="n">
        <v>4</v>
      </c>
      <c r="D50" s="0" t="n">
        <v>2</v>
      </c>
      <c r="E50" s="0" t="n">
        <v>4</v>
      </c>
      <c r="K50" s="0" t="s">
        <v>2873</v>
      </c>
      <c r="P50" s="0" t="n">
        <f aca="false">'Formato 5'!B58</f>
        <v>0</v>
      </c>
      <c r="Q50" s="0" t="n">
        <f aca="false">'Formato 5'!C58</f>
        <v>0</v>
      </c>
      <c r="R50" s="0" t="n">
        <f aca="false">'Formato 5'!D58</f>
        <v>0</v>
      </c>
      <c r="S50" s="0" t="n">
        <f aca="false">'Formato 5'!E58</f>
        <v>0</v>
      </c>
      <c r="T50" s="0" t="n">
        <f aca="false">'Formato 5'!F58</f>
        <v>0</v>
      </c>
      <c r="U50" s="0" t="n">
        <f aca="false">'Formato 5'!G58</f>
        <v>0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5,4,3,0,0,0,0</v>
      </c>
      <c r="B51" s="0" t="n">
        <v>5</v>
      </c>
      <c r="C51" s="0" t="n">
        <v>4</v>
      </c>
      <c r="D51" s="0" t="n">
        <v>3</v>
      </c>
      <c r="J51" s="0" t="s">
        <v>2889</v>
      </c>
      <c r="P51" s="0" t="n">
        <f aca="false">'Formato 5'!B59</f>
        <v>0</v>
      </c>
      <c r="Q51" s="0" t="n">
        <f aca="false">'Formato 5'!C59</f>
        <v>0</v>
      </c>
      <c r="R51" s="0" t="n">
        <f aca="false">'Formato 5'!D59</f>
        <v>0</v>
      </c>
      <c r="S51" s="0" t="n">
        <f aca="false">'Formato 5'!E59</f>
        <v>0</v>
      </c>
      <c r="T51" s="0" t="n">
        <f aca="false">'Formato 5'!F59</f>
        <v>0</v>
      </c>
      <c r="U51" s="0" t="n">
        <f aca="false">'Formato 5'!G59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5,4,3,1,0,0,0</v>
      </c>
      <c r="B52" s="0" t="n">
        <v>5</v>
      </c>
      <c r="C52" s="0" t="n">
        <v>4</v>
      </c>
      <c r="D52" s="0" t="n">
        <v>3</v>
      </c>
      <c r="E52" s="0" t="n">
        <v>1</v>
      </c>
      <c r="K52" s="0" t="s">
        <v>2890</v>
      </c>
      <c r="P52" s="0" t="n">
        <f aca="false">'Formato 5'!B60</f>
        <v>0</v>
      </c>
      <c r="Q52" s="0" t="n">
        <f aca="false">'Formato 5'!C60</f>
        <v>0</v>
      </c>
      <c r="R52" s="0" t="n">
        <f aca="false">'Formato 5'!D60</f>
        <v>0</v>
      </c>
      <c r="S52" s="0" t="n">
        <f aca="false">'Formato 5'!E60</f>
        <v>0</v>
      </c>
      <c r="T52" s="0" t="n">
        <f aca="false">'Formato 5'!F60</f>
        <v>0</v>
      </c>
      <c r="U52" s="0" t="n">
        <f aca="false">'Formato 5'!G60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5,4,3,2,0,0,0</v>
      </c>
      <c r="B53" s="0" t="n">
        <v>5</v>
      </c>
      <c r="C53" s="0" t="n">
        <v>4</v>
      </c>
      <c r="D53" s="0" t="n">
        <v>3</v>
      </c>
      <c r="E53" s="0" t="n">
        <v>2</v>
      </c>
      <c r="K53" s="0" t="s">
        <v>2891</v>
      </c>
      <c r="P53" s="0" t="n">
        <f aca="false">'Formato 5'!B61</f>
        <v>0</v>
      </c>
      <c r="Q53" s="0" t="n">
        <f aca="false">'Formato 5'!C61</f>
        <v>0</v>
      </c>
      <c r="R53" s="0" t="n">
        <f aca="false">'Formato 5'!D61</f>
        <v>0</v>
      </c>
      <c r="S53" s="0" t="n">
        <f aca="false">'Formato 5'!E61</f>
        <v>0</v>
      </c>
      <c r="T53" s="0" t="n">
        <f aca="false">'Formato 5'!F61</f>
        <v>0</v>
      </c>
      <c r="U53" s="0" t="n">
        <f aca="false">'Formato 5'!G61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5,4,4,0,0,0,0</v>
      </c>
      <c r="B54" s="0" t="n">
        <v>5</v>
      </c>
      <c r="C54" s="0" t="n">
        <v>4</v>
      </c>
      <c r="D54" s="0" t="n">
        <v>4</v>
      </c>
      <c r="J54" s="0" t="s">
        <v>2892</v>
      </c>
      <c r="P54" s="0" t="n">
        <f aca="false">'Formato 5'!B62</f>
        <v>0</v>
      </c>
      <c r="Q54" s="0" t="n">
        <f aca="false">'Formato 5'!C62</f>
        <v>0</v>
      </c>
      <c r="R54" s="0" t="n">
        <f aca="false">'Formato 5'!D62</f>
        <v>0</v>
      </c>
      <c r="S54" s="0" t="n">
        <f aca="false">'Formato 5'!E62</f>
        <v>0</v>
      </c>
      <c r="T54" s="0" t="n">
        <f aca="false">'Formato 5'!F62</f>
        <v>0</v>
      </c>
      <c r="U54" s="0" t="n">
        <f aca="false">'Formato 5'!G62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5,4,5,0,0,0,0</v>
      </c>
      <c r="B55" s="0" t="n">
        <v>5</v>
      </c>
      <c r="C55" s="0" t="n">
        <v>4</v>
      </c>
      <c r="D55" s="0" t="n">
        <v>5</v>
      </c>
      <c r="J55" s="0" t="s">
        <v>2893</v>
      </c>
      <c r="P55" s="0" t="n">
        <f aca="false">'Formato 5'!B63</f>
        <v>0</v>
      </c>
      <c r="Q55" s="0" t="n">
        <f aca="false">'Formato 5'!C63</f>
        <v>0</v>
      </c>
      <c r="R55" s="0" t="n">
        <f aca="false">'Formato 5'!D63</f>
        <v>0</v>
      </c>
      <c r="S55" s="0" t="n">
        <f aca="false">'Formato 5'!E63</f>
        <v>0</v>
      </c>
      <c r="T55" s="0" t="n">
        <f aca="false">'Formato 5'!F63</f>
        <v>0</v>
      </c>
      <c r="U55" s="0" t="n">
        <f aca="false">'Formato 5'!G63</f>
        <v>0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5,5,0,0,0,0,0</v>
      </c>
      <c r="B56" s="0" t="n">
        <v>5</v>
      </c>
      <c r="C56" s="0" t="n">
        <v>5</v>
      </c>
      <c r="I56" s="0" t="s">
        <v>2894</v>
      </c>
      <c r="P56" s="0" t="n">
        <f aca="false">'Formato 5'!B65</f>
        <v>0</v>
      </c>
      <c r="Q56" s="0" t="n">
        <f aca="false">'Formato 5'!C65</f>
        <v>0</v>
      </c>
      <c r="R56" s="0" t="n">
        <f aca="false">'Formato 5'!D65</f>
        <v>0</v>
      </c>
      <c r="S56" s="0" t="n">
        <f aca="false">'Formato 5'!E65</f>
        <v>0</v>
      </c>
      <c r="T56" s="0" t="n">
        <f aca="false">'Formato 5'!F65</f>
        <v>0</v>
      </c>
      <c r="U56" s="0" t="n">
        <f aca="false">'Formato 5'!G65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5,6,0,0,0,0,0</v>
      </c>
      <c r="B57" s="0" t="n">
        <v>5</v>
      </c>
      <c r="C57" s="0" t="n">
        <v>6</v>
      </c>
      <c r="I57" s="0" t="s">
        <v>2895</v>
      </c>
      <c r="P57" s="0" t="n">
        <f aca="false">'Formato 5'!B67</f>
        <v>0</v>
      </c>
      <c r="Q57" s="0" t="n">
        <f aca="false">'Formato 5'!C67</f>
        <v>0</v>
      </c>
      <c r="R57" s="0" t="n">
        <f aca="false">'Formato 5'!D67</f>
        <v>0</v>
      </c>
      <c r="S57" s="0" t="n">
        <f aca="false">'Formato 5'!E67</f>
        <v>0</v>
      </c>
      <c r="T57" s="0" t="n">
        <f aca="false">'Formato 5'!F67</f>
        <v>0</v>
      </c>
      <c r="U57" s="0" t="n">
        <f aca="false">'Formato 5'!G67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5,6,1,0,0,0,0</v>
      </c>
      <c r="B58" s="0" t="n">
        <v>5</v>
      </c>
      <c r="C58" s="0" t="n">
        <v>6</v>
      </c>
      <c r="D58" s="0" t="n">
        <v>1</v>
      </c>
      <c r="J58" s="0" t="s">
        <v>2895</v>
      </c>
      <c r="P58" s="0" t="n">
        <f aca="false">'Formato 5'!B68</f>
        <v>0</v>
      </c>
      <c r="Q58" s="0" t="n">
        <f aca="false">'Formato 5'!C68</f>
        <v>0</v>
      </c>
      <c r="R58" s="0" t="n">
        <f aca="false">'Formato 5'!D68</f>
        <v>0</v>
      </c>
      <c r="S58" s="0" t="n">
        <f aca="false">'Formato 5'!E68</f>
        <v>0</v>
      </c>
      <c r="T58" s="0" t="n">
        <f aca="false">'Formato 5'!F68</f>
        <v>0</v>
      </c>
      <c r="U58" s="0" t="n">
        <f aca="false">'Formato 5'!G68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5,7,0,0,0,0,0</v>
      </c>
      <c r="B59" s="0" t="n">
        <v>5</v>
      </c>
      <c r="C59" s="0" t="n">
        <v>7</v>
      </c>
      <c r="I59" s="0" t="s">
        <v>2837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5,7,1,0,0,0,0</v>
      </c>
      <c r="B60" s="0" t="n">
        <v>5</v>
      </c>
      <c r="C60" s="0" t="n">
        <v>7</v>
      </c>
      <c r="D60" s="0" t="n">
        <v>1</v>
      </c>
      <c r="J60" s="0" t="s">
        <v>2896</v>
      </c>
      <c r="P60" s="0" t="n">
        <f aca="false">'Formato 5'!B73</f>
        <v>0</v>
      </c>
      <c r="Q60" s="0" t="n">
        <f aca="false">'Formato 5'!C73</f>
        <v>0</v>
      </c>
      <c r="R60" s="0" t="n">
        <f aca="false">'Formato 5'!D73</f>
        <v>0</v>
      </c>
      <c r="S60" s="0" t="n">
        <f aca="false">'Formato 5'!E73</f>
        <v>0</v>
      </c>
      <c r="T60" s="0" t="n">
        <f aca="false">'Formato 5'!F73</f>
        <v>0</v>
      </c>
      <c r="U60" s="0" t="n">
        <f aca="false">'Formato 5'!G73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5,7,2,0,0,0,0</v>
      </c>
      <c r="B61" s="0" t="n">
        <v>5</v>
      </c>
      <c r="C61" s="0" t="n">
        <v>7</v>
      </c>
      <c r="D61" s="0" t="n">
        <v>2</v>
      </c>
      <c r="J61" s="0" t="s">
        <v>2897</v>
      </c>
      <c r="P61" s="0" t="n">
        <f aca="false">'Formato 5'!B74</f>
        <v>0</v>
      </c>
      <c r="Q61" s="0" t="n">
        <f aca="false">'Formato 5'!C74</f>
        <v>0</v>
      </c>
      <c r="R61" s="0" t="n">
        <f aca="false">'Formato 5'!D74</f>
        <v>0</v>
      </c>
      <c r="S61" s="0" t="n">
        <f aca="false">'Formato 5'!E74</f>
        <v>0</v>
      </c>
      <c r="T61" s="0" t="n">
        <f aca="false">'Formato 5'!F74</f>
        <v>0</v>
      </c>
      <c r="U61" s="0" t="n">
        <f aca="false">'Formato 5'!G74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5,7,3,0,0,0,0</v>
      </c>
      <c r="B62" s="0" t="n">
        <v>5</v>
      </c>
      <c r="C62" s="0" t="n">
        <v>7</v>
      </c>
      <c r="D62" s="0" t="n">
        <v>3</v>
      </c>
      <c r="J62" s="0" t="s">
        <v>2895</v>
      </c>
      <c r="P62" s="0" t="n">
        <f aca="false">'Formato 5'!B75</f>
        <v>0</v>
      </c>
      <c r="Q62" s="0" t="n">
        <f aca="false">'Formato 5'!C75</f>
        <v>0</v>
      </c>
      <c r="R62" s="0" t="n">
        <f aca="false">'Formato 5'!D75</f>
        <v>0</v>
      </c>
      <c r="S62" s="0" t="n">
        <f aca="false">'Formato 5'!E75</f>
        <v>0</v>
      </c>
      <c r="T62" s="0" t="n">
        <f aca="false">'Formato 5'!F75</f>
        <v>0</v>
      </c>
      <c r="U62" s="0" t="n">
        <f aca="false">'Formato 5'!G75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61"/>
  <sheetViews>
    <sheetView showFormulas="false" showGridLines="true" showRowColHeaders="true" showZeros="true" rightToLeft="false" tabSelected="false" showOutlineSymbols="true" defaultGridColor="true" view="normal" topLeftCell="B106" colorId="64" zoomScale="100" zoomScaleNormal="100" zoomScalePageLayoutView="100" workbookViewId="0">
      <selection pane="topLeft" activeCell="A10" activeCellId="0" sqref="A10"/>
    </sheetView>
  </sheetViews>
  <sheetFormatPr defaultColWidth="9.14453125" defaultRowHeight="15" zeroHeight="true" outlineLevelRow="0" outlineLevelCol="0"/>
  <cols>
    <col collapsed="false" customWidth="true" hidden="false" outlineLevel="0" max="1" min="1" style="0" width="102.85"/>
    <col collapsed="false" customWidth="true" hidden="false" outlineLevel="0" max="6" min="2" style="0" width="20.71"/>
    <col collapsed="false" customWidth="true" hidden="false" outlineLevel="0" max="7" min="7" style="0" width="17.57"/>
    <col collapsed="false" customWidth="false" hidden="true" outlineLevel="0" max="1024" min="8" style="0" width="9.14"/>
  </cols>
  <sheetData>
    <row r="1" customFormat="false" ht="56.25" hidden="false" customHeight="true" outlineLevel="0" collapsed="false">
      <c r="A1" s="109" t="s">
        <v>2898</v>
      </c>
      <c r="B1" s="109"/>
      <c r="C1" s="109"/>
      <c r="D1" s="109"/>
      <c r="E1" s="109"/>
      <c r="F1" s="109"/>
      <c r="G1" s="109"/>
    </row>
    <row r="2" customFormat="false" ht="15" hidden="false" customHeight="false" outlineLevel="0" collapsed="false">
      <c r="A2" s="24" t="str">
        <f aca="false">ENTE_PUBLICO_A</f>
        <v>CASA DE LA CULTURA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2900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6" t="str">
        <f aca="false">TRIMESTRE</f>
        <v>Del 1 de enero al 30 de junio de 2022 (b)</v>
      </c>
      <c r="B5" s="26"/>
      <c r="C5" s="26"/>
      <c r="D5" s="26"/>
      <c r="E5" s="26"/>
      <c r="F5" s="26"/>
      <c r="G5" s="26"/>
    </row>
    <row r="6" customFormat="false" ht="1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58" t="s">
        <v>2361</v>
      </c>
      <c r="B7" s="58" t="s">
        <v>2901</v>
      </c>
      <c r="C7" s="58"/>
      <c r="D7" s="58"/>
      <c r="E7" s="58"/>
      <c r="F7" s="58"/>
      <c r="G7" s="110" t="s">
        <v>2902</v>
      </c>
    </row>
    <row r="8" customFormat="false" ht="30" hidden="false" customHeight="false" outlineLevel="0" collapsed="false">
      <c r="A8" s="58"/>
      <c r="B8" s="58" t="s">
        <v>2903</v>
      </c>
      <c r="C8" s="58" t="s">
        <v>2904</v>
      </c>
      <c r="D8" s="58" t="s">
        <v>2905</v>
      </c>
      <c r="E8" s="58" t="s">
        <v>2702</v>
      </c>
      <c r="F8" s="58" t="s">
        <v>2906</v>
      </c>
      <c r="G8" s="110"/>
    </row>
    <row r="9" customFormat="false" ht="15" hidden="false" customHeight="false" outlineLevel="0" collapsed="false">
      <c r="A9" s="111" t="s">
        <v>2907</v>
      </c>
      <c r="B9" s="112" t="n">
        <f aca="false">SUM(B10,B18,B28,B38,B48,B58,B62,B71,B75)</f>
        <v>1930884.88</v>
      </c>
      <c r="C9" s="112" t="n">
        <f aca="false">SUM(C10,C18,C28,C38,C48,C58,C62,C71,C75)</f>
        <v>5641</v>
      </c>
      <c r="D9" s="112" t="n">
        <f aca="false">SUM(D10,D18,D28,D38,D48,D58,D62,D71,D75)</f>
        <v>1936525.88</v>
      </c>
      <c r="E9" s="112" t="n">
        <f aca="false">SUM(E10,E18,E28,E38,E48,E58,E62,E71,E75)</f>
        <v>633354.1</v>
      </c>
      <c r="F9" s="112" t="n">
        <f aca="false">SUM(F10,F18,F28,F38,F48,F58,F62,F71,F75)</f>
        <v>585605.63</v>
      </c>
      <c r="G9" s="112" t="n">
        <f aca="false">SUM(G10,G18,G28,G38,G48,G58,G62,G71,G75)</f>
        <v>1303171.78</v>
      </c>
    </row>
    <row r="10" customFormat="false" ht="15" hidden="false" customHeight="false" outlineLevel="0" collapsed="false">
      <c r="A10" s="113" t="s">
        <v>2908</v>
      </c>
      <c r="B10" s="114" t="n">
        <f aca="false">SUM(B11:B17)</f>
        <v>1226651.6</v>
      </c>
      <c r="C10" s="114" t="n">
        <f aca="false">SUM(C11:C17)</f>
        <v>-200</v>
      </c>
      <c r="D10" s="114" t="n">
        <f aca="false">SUM(D11:D17)</f>
        <v>1226451.6</v>
      </c>
      <c r="E10" s="114" t="n">
        <f aca="false">SUM(E11:E17)</f>
        <v>517422.38</v>
      </c>
      <c r="F10" s="114" t="n">
        <f aca="false">SUM(F11:F17)</f>
        <v>472001.8</v>
      </c>
      <c r="G10" s="114" t="n">
        <f aca="false">SUM(G11:G17)</f>
        <v>709029.22</v>
      </c>
    </row>
    <row r="11" customFormat="false" ht="15" hidden="false" customHeight="false" outlineLevel="0" collapsed="false">
      <c r="A11" s="115" t="s">
        <v>2909</v>
      </c>
      <c r="B11" s="114" t="n">
        <v>499412.04</v>
      </c>
      <c r="C11" s="114" t="n">
        <v>0</v>
      </c>
      <c r="D11" s="114" t="n">
        <v>499412.04</v>
      </c>
      <c r="E11" s="114" t="n">
        <v>208088.4</v>
      </c>
      <c r="F11" s="114" t="n">
        <v>208088.4</v>
      </c>
      <c r="G11" s="114" t="n">
        <f aca="false">D11-E11</f>
        <v>291323.64</v>
      </c>
    </row>
    <row r="12" customFormat="false" ht="15" hidden="false" customHeight="false" outlineLevel="0" collapsed="false">
      <c r="A12" s="115" t="s">
        <v>2910</v>
      </c>
      <c r="B12" s="114" t="n">
        <v>100200</v>
      </c>
      <c r="C12" s="114" t="n">
        <v>-200</v>
      </c>
      <c r="D12" s="114" t="n">
        <v>100000</v>
      </c>
      <c r="E12" s="114" t="n">
        <v>111650</v>
      </c>
      <c r="F12" s="114" t="n">
        <v>55825</v>
      </c>
      <c r="G12" s="114" t="n">
        <f aca="false">D12-E12</f>
        <v>-11650</v>
      </c>
    </row>
    <row r="13" customFormat="false" ht="15" hidden="false" customHeight="false" outlineLevel="0" collapsed="false">
      <c r="A13" s="115" t="s">
        <v>2911</v>
      </c>
      <c r="B13" s="114" t="n">
        <v>127627.52</v>
      </c>
      <c r="C13" s="114" t="n">
        <v>0</v>
      </c>
      <c r="D13" s="114" t="n">
        <v>127627.52</v>
      </c>
      <c r="E13" s="114" t="n">
        <v>0</v>
      </c>
      <c r="F13" s="114" t="n">
        <v>0</v>
      </c>
      <c r="G13" s="114" t="n">
        <f aca="false">D13-E13</f>
        <v>127627.52</v>
      </c>
    </row>
    <row r="14" customFormat="false" ht="15" hidden="false" customHeight="false" outlineLevel="0" collapsed="false">
      <c r="A14" s="115" t="s">
        <v>2912</v>
      </c>
      <c r="B14" s="114" t="n">
        <v>0</v>
      </c>
      <c r="C14" s="114" t="n">
        <v>0</v>
      </c>
      <c r="D14" s="114" t="n">
        <v>0</v>
      </c>
      <c r="E14" s="114" t="n">
        <v>0</v>
      </c>
      <c r="F14" s="114" t="n">
        <v>0</v>
      </c>
      <c r="G14" s="114" t="n">
        <f aca="false">D14-E14</f>
        <v>0</v>
      </c>
    </row>
    <row r="15" customFormat="false" ht="15" hidden="false" customHeight="false" outlineLevel="0" collapsed="false">
      <c r="A15" s="115" t="s">
        <v>2913</v>
      </c>
      <c r="B15" s="114" t="n">
        <v>499412.04</v>
      </c>
      <c r="C15" s="114" t="n">
        <v>0</v>
      </c>
      <c r="D15" s="114" t="n">
        <v>499412.04</v>
      </c>
      <c r="E15" s="114" t="n">
        <v>197683.98</v>
      </c>
      <c r="F15" s="114" t="n">
        <v>208088.4</v>
      </c>
      <c r="G15" s="114" t="n">
        <f aca="false">D15-E15</f>
        <v>301728.06</v>
      </c>
    </row>
    <row r="16" customFormat="false" ht="15" hidden="false" customHeight="false" outlineLevel="0" collapsed="false">
      <c r="A16" s="115" t="s">
        <v>2914</v>
      </c>
      <c r="B16" s="114" t="n">
        <v>0</v>
      </c>
      <c r="C16" s="114" t="n">
        <v>0</v>
      </c>
      <c r="D16" s="114" t="n">
        <v>0</v>
      </c>
      <c r="E16" s="114" t="n">
        <v>0</v>
      </c>
      <c r="F16" s="114" t="n">
        <v>0</v>
      </c>
      <c r="G16" s="114" t="n">
        <f aca="false">D16-E16</f>
        <v>0</v>
      </c>
    </row>
    <row r="17" customFormat="false" ht="15" hidden="false" customHeight="false" outlineLevel="0" collapsed="false">
      <c r="A17" s="115" t="s">
        <v>2915</v>
      </c>
      <c r="B17" s="114" t="n">
        <v>0</v>
      </c>
      <c r="C17" s="114" t="n">
        <v>0</v>
      </c>
      <c r="D17" s="114" t="n">
        <v>0</v>
      </c>
      <c r="E17" s="114" t="n">
        <v>0</v>
      </c>
      <c r="F17" s="114" t="n">
        <v>0</v>
      </c>
      <c r="G17" s="114" t="n">
        <f aca="false">D17-E17</f>
        <v>0</v>
      </c>
    </row>
    <row r="18" customFormat="false" ht="15" hidden="false" customHeight="false" outlineLevel="0" collapsed="false">
      <c r="A18" s="113" t="s">
        <v>2916</v>
      </c>
      <c r="B18" s="114" t="n">
        <f aca="false">SUM(B19:B27)</f>
        <v>338000</v>
      </c>
      <c r="C18" s="114" t="n">
        <f aca="false">SUM(C19:C27)</f>
        <v>4000</v>
      </c>
      <c r="D18" s="114" t="n">
        <f aca="false">SUM(D19:D27)</f>
        <v>342000</v>
      </c>
      <c r="E18" s="114" t="n">
        <f aca="false">SUM(E19:E27)</f>
        <v>40344.46</v>
      </c>
      <c r="F18" s="114" t="n">
        <f aca="false">SUM(F19:F27)</f>
        <v>40344.46</v>
      </c>
      <c r="G18" s="114" t="n">
        <f aca="false">SUM(G19:G27)</f>
        <v>301655.54</v>
      </c>
    </row>
    <row r="19" customFormat="false" ht="15" hidden="false" customHeight="false" outlineLevel="0" collapsed="false">
      <c r="A19" s="115" t="s">
        <v>2917</v>
      </c>
      <c r="B19" s="114" t="n">
        <v>34000</v>
      </c>
      <c r="C19" s="114" t="n">
        <v>0</v>
      </c>
      <c r="D19" s="114" t="n">
        <v>34000</v>
      </c>
      <c r="E19" s="114" t="n">
        <v>11058.41</v>
      </c>
      <c r="F19" s="114" t="n">
        <v>11058.41</v>
      </c>
      <c r="G19" s="114" t="n">
        <f aca="false">D19-E19</f>
        <v>22941.59</v>
      </c>
    </row>
    <row r="20" customFormat="false" ht="15" hidden="false" customHeight="false" outlineLevel="0" collapsed="false">
      <c r="A20" s="115" t="s">
        <v>2918</v>
      </c>
      <c r="B20" s="114" t="n">
        <v>152000</v>
      </c>
      <c r="C20" s="114" t="n">
        <v>0</v>
      </c>
      <c r="D20" s="114" t="n">
        <v>152000</v>
      </c>
      <c r="E20" s="114" t="n">
        <v>5286.12</v>
      </c>
      <c r="F20" s="114" t="n">
        <v>5286.12</v>
      </c>
      <c r="G20" s="114" t="n">
        <f aca="false">D20-E20</f>
        <v>146713.88</v>
      </c>
    </row>
    <row r="21" customFormat="false" ht="15" hidden="false" customHeight="false" outlineLevel="0" collapsed="false">
      <c r="A21" s="115" t="s">
        <v>2919</v>
      </c>
      <c r="B21" s="114" t="n">
        <v>0</v>
      </c>
      <c r="C21" s="114" t="n">
        <v>0</v>
      </c>
      <c r="D21" s="114" t="n">
        <v>0</v>
      </c>
      <c r="E21" s="114" t="n">
        <v>0</v>
      </c>
      <c r="F21" s="114" t="n">
        <v>0</v>
      </c>
      <c r="G21" s="114" t="n">
        <f aca="false">D21-E21</f>
        <v>0</v>
      </c>
    </row>
    <row r="22" customFormat="false" ht="15" hidden="false" customHeight="false" outlineLevel="0" collapsed="false">
      <c r="A22" s="115" t="s">
        <v>2920</v>
      </c>
      <c r="B22" s="114" t="n">
        <v>0</v>
      </c>
      <c r="C22" s="114" t="n">
        <v>0</v>
      </c>
      <c r="D22" s="114" t="n">
        <v>0</v>
      </c>
      <c r="E22" s="114" t="n">
        <v>0</v>
      </c>
      <c r="F22" s="114" t="n">
        <v>0</v>
      </c>
      <c r="G22" s="114" t="n">
        <f aca="false">D22-E22</f>
        <v>0</v>
      </c>
    </row>
    <row r="23" customFormat="false" ht="15" hidden="false" customHeight="false" outlineLevel="0" collapsed="false">
      <c r="A23" s="115" t="s">
        <v>2921</v>
      </c>
      <c r="B23" s="114" t="n">
        <v>0</v>
      </c>
      <c r="C23" s="114" t="n">
        <v>0</v>
      </c>
      <c r="D23" s="114" t="n">
        <v>0</v>
      </c>
      <c r="E23" s="114" t="n">
        <v>0</v>
      </c>
      <c r="F23" s="114" t="n">
        <v>0</v>
      </c>
      <c r="G23" s="114" t="n">
        <f aca="false">D23-E23</f>
        <v>0</v>
      </c>
    </row>
    <row r="24" customFormat="false" ht="15" hidden="false" customHeight="false" outlineLevel="0" collapsed="false">
      <c r="A24" s="115" t="s">
        <v>2922</v>
      </c>
      <c r="B24" s="114" t="n">
        <v>132000</v>
      </c>
      <c r="C24" s="114" t="n">
        <v>0</v>
      </c>
      <c r="D24" s="114" t="n">
        <v>132000</v>
      </c>
      <c r="E24" s="114" t="n">
        <v>23999.93</v>
      </c>
      <c r="F24" s="114" t="n">
        <v>23999.93</v>
      </c>
      <c r="G24" s="114" t="n">
        <f aca="false">D24-E24</f>
        <v>108000.07</v>
      </c>
    </row>
    <row r="25" customFormat="false" ht="15" hidden="false" customHeight="false" outlineLevel="0" collapsed="false">
      <c r="A25" s="115" t="s">
        <v>2923</v>
      </c>
      <c r="B25" s="114" t="n">
        <v>20000</v>
      </c>
      <c r="C25" s="114" t="n">
        <v>4000</v>
      </c>
      <c r="D25" s="114" t="n">
        <v>24000</v>
      </c>
      <c r="E25" s="114" t="n">
        <v>0</v>
      </c>
      <c r="F25" s="114" t="n">
        <v>0</v>
      </c>
      <c r="G25" s="114" t="n">
        <f aca="false">D25-E25</f>
        <v>24000</v>
      </c>
    </row>
    <row r="26" customFormat="false" ht="15" hidden="false" customHeight="false" outlineLevel="0" collapsed="false">
      <c r="A26" s="115" t="s">
        <v>2924</v>
      </c>
      <c r="B26" s="114" t="n">
        <v>0</v>
      </c>
      <c r="C26" s="114" t="n">
        <v>0</v>
      </c>
      <c r="D26" s="114" t="n">
        <v>0</v>
      </c>
      <c r="E26" s="114" t="n">
        <v>0</v>
      </c>
      <c r="F26" s="114" t="n">
        <v>0</v>
      </c>
      <c r="G26" s="114" t="n">
        <f aca="false">D26-E26</f>
        <v>0</v>
      </c>
    </row>
    <row r="27" customFormat="false" ht="15" hidden="false" customHeight="false" outlineLevel="0" collapsed="false">
      <c r="A27" s="115" t="s">
        <v>2925</v>
      </c>
      <c r="B27" s="114" t="n">
        <v>0</v>
      </c>
      <c r="C27" s="114" t="n">
        <v>0</v>
      </c>
      <c r="D27" s="114" t="n">
        <v>0</v>
      </c>
      <c r="E27" s="114" t="n">
        <v>0</v>
      </c>
      <c r="F27" s="114" t="n">
        <v>0</v>
      </c>
      <c r="G27" s="114" t="n">
        <f aca="false">D27-E27</f>
        <v>0</v>
      </c>
    </row>
    <row r="28" customFormat="false" ht="15" hidden="false" customHeight="false" outlineLevel="0" collapsed="false">
      <c r="A28" s="113" t="s">
        <v>2926</v>
      </c>
      <c r="B28" s="114" t="n">
        <f aca="false">SUM(B29:B37)</f>
        <v>312132.71</v>
      </c>
      <c r="C28" s="114" t="n">
        <f aca="false">SUM(C29:C37)</f>
        <v>-9192.71</v>
      </c>
      <c r="D28" s="114" t="n">
        <f aca="false">SUM(D29:D37)</f>
        <v>302940</v>
      </c>
      <c r="E28" s="114" t="n">
        <f aca="false">SUM(E29:E37)</f>
        <v>54688.26</v>
      </c>
      <c r="F28" s="114" t="n">
        <f aca="false">SUM(F29:F37)</f>
        <v>52360.37</v>
      </c>
      <c r="G28" s="114" t="n">
        <f aca="false">SUM(G29:G37)</f>
        <v>248251.74</v>
      </c>
    </row>
    <row r="29" customFormat="false" ht="15" hidden="false" customHeight="false" outlineLevel="0" collapsed="false">
      <c r="A29" s="115" t="s">
        <v>2927</v>
      </c>
      <c r="B29" s="114" t="n">
        <v>58716</v>
      </c>
      <c r="C29" s="114" t="n">
        <v>0</v>
      </c>
      <c r="D29" s="114" t="n">
        <v>58716</v>
      </c>
      <c r="E29" s="114" t="n">
        <v>9648.59</v>
      </c>
      <c r="F29" s="114" t="n">
        <v>9648.59</v>
      </c>
      <c r="G29" s="114" t="n">
        <f aca="false">D29-E29</f>
        <v>49067.41</v>
      </c>
    </row>
    <row r="30" customFormat="false" ht="15" hidden="false" customHeight="false" outlineLevel="0" collapsed="false">
      <c r="A30" s="115" t="s">
        <v>2928</v>
      </c>
      <c r="B30" s="114" t="n">
        <v>0</v>
      </c>
      <c r="C30" s="114" t="n">
        <v>0</v>
      </c>
      <c r="D30" s="114" t="n">
        <v>0</v>
      </c>
      <c r="E30" s="114" t="n">
        <v>0</v>
      </c>
      <c r="F30" s="114" t="n">
        <v>0</v>
      </c>
      <c r="G30" s="114" t="n">
        <f aca="false">D30-E30</f>
        <v>0</v>
      </c>
    </row>
    <row r="31" customFormat="false" ht="15" hidden="false" customHeight="false" outlineLevel="0" collapsed="false">
      <c r="A31" s="115" t="s">
        <v>2929</v>
      </c>
      <c r="B31" s="114" t="n">
        <v>64612</v>
      </c>
      <c r="C31" s="114" t="n">
        <v>4350</v>
      </c>
      <c r="D31" s="114" t="n">
        <v>68962</v>
      </c>
      <c r="E31" s="114" t="n">
        <v>18942.49</v>
      </c>
      <c r="F31" s="114" t="n">
        <v>18942.49</v>
      </c>
      <c r="G31" s="114" t="n">
        <f aca="false">D31-E31</f>
        <v>50019.51</v>
      </c>
    </row>
    <row r="32" customFormat="false" ht="15" hidden="false" customHeight="false" outlineLevel="0" collapsed="false">
      <c r="A32" s="115" t="s">
        <v>2930</v>
      </c>
      <c r="B32" s="114" t="n">
        <v>12000</v>
      </c>
      <c r="C32" s="114" t="n">
        <v>0</v>
      </c>
      <c r="D32" s="114" t="n">
        <v>12000</v>
      </c>
      <c r="E32" s="114" t="n">
        <v>5795.31</v>
      </c>
      <c r="F32" s="114" t="n">
        <v>5795.31</v>
      </c>
      <c r="G32" s="114" t="n">
        <f aca="false">D32-E32</f>
        <v>6204.69</v>
      </c>
    </row>
    <row r="33" customFormat="false" ht="15" hidden="false" customHeight="false" outlineLevel="0" collapsed="false">
      <c r="A33" s="115" t="s">
        <v>2931</v>
      </c>
      <c r="B33" s="114" t="n">
        <v>35300</v>
      </c>
      <c r="C33" s="114" t="n">
        <v>-300</v>
      </c>
      <c r="D33" s="114" t="n">
        <v>35000</v>
      </c>
      <c r="E33" s="114" t="n">
        <v>4240.87</v>
      </c>
      <c r="F33" s="114" t="n">
        <v>1980.98</v>
      </c>
      <c r="G33" s="114" t="n">
        <f aca="false">D33-E33</f>
        <v>30759.13</v>
      </c>
    </row>
    <row r="34" customFormat="false" ht="15" hidden="false" customHeight="false" outlineLevel="0" collapsed="false">
      <c r="A34" s="115" t="s">
        <v>2932</v>
      </c>
      <c r="B34" s="114" t="n">
        <v>0</v>
      </c>
      <c r="C34" s="114" t="n">
        <v>0</v>
      </c>
      <c r="D34" s="114" t="n">
        <v>0</v>
      </c>
      <c r="E34" s="114" t="n">
        <v>0</v>
      </c>
      <c r="F34" s="114" t="n">
        <v>0</v>
      </c>
      <c r="G34" s="114" t="n">
        <f aca="false">D34-E34</f>
        <v>0</v>
      </c>
    </row>
    <row r="35" customFormat="false" ht="15" hidden="false" customHeight="false" outlineLevel="0" collapsed="false">
      <c r="A35" s="115" t="s">
        <v>2933</v>
      </c>
      <c r="B35" s="114" t="n">
        <v>15000</v>
      </c>
      <c r="C35" s="114" t="n">
        <v>0</v>
      </c>
      <c r="D35" s="114" t="n">
        <v>15000</v>
      </c>
      <c r="E35" s="114" t="n">
        <v>400</v>
      </c>
      <c r="F35" s="114" t="n">
        <v>400</v>
      </c>
      <c r="G35" s="114" t="n">
        <f aca="false">D35-E35</f>
        <v>14600</v>
      </c>
    </row>
    <row r="36" customFormat="false" ht="15" hidden="false" customHeight="false" outlineLevel="0" collapsed="false">
      <c r="A36" s="115" t="s">
        <v>2934</v>
      </c>
      <c r="B36" s="114" t="n">
        <v>81242.71</v>
      </c>
      <c r="C36" s="114" t="n">
        <v>-13242.71</v>
      </c>
      <c r="D36" s="114" t="n">
        <v>68000</v>
      </c>
      <c r="E36" s="114" t="n">
        <v>0</v>
      </c>
      <c r="F36" s="114" t="n">
        <v>0</v>
      </c>
      <c r="G36" s="114" t="n">
        <f aca="false">D36-E36</f>
        <v>68000</v>
      </c>
    </row>
    <row r="37" customFormat="false" ht="15" hidden="false" customHeight="false" outlineLevel="0" collapsed="false">
      <c r="A37" s="115" t="s">
        <v>2935</v>
      </c>
      <c r="B37" s="114" t="n">
        <v>45262</v>
      </c>
      <c r="C37" s="114" t="n">
        <v>0</v>
      </c>
      <c r="D37" s="114" t="n">
        <v>45262</v>
      </c>
      <c r="E37" s="114" t="n">
        <v>15661</v>
      </c>
      <c r="F37" s="114" t="n">
        <v>15593</v>
      </c>
      <c r="G37" s="114" t="n">
        <f aca="false">D37-E37</f>
        <v>29601</v>
      </c>
    </row>
    <row r="38" customFormat="false" ht="15" hidden="false" customHeight="false" outlineLevel="0" collapsed="false">
      <c r="A38" s="113" t="s">
        <v>2936</v>
      </c>
      <c r="B38" s="114" t="n">
        <f aca="false">SUM(B39:B47)</f>
        <v>0</v>
      </c>
      <c r="C38" s="114" t="n">
        <f aca="false">SUM(C39:C47)</f>
        <v>0</v>
      </c>
      <c r="D38" s="114" t="n">
        <f aca="false">SUM(D39:D47)</f>
        <v>0</v>
      </c>
      <c r="E38" s="114" t="n">
        <f aca="false">SUM(E39:E47)</f>
        <v>0</v>
      </c>
      <c r="F38" s="114" t="n">
        <f aca="false">SUM(F39:F47)</f>
        <v>0</v>
      </c>
      <c r="G38" s="114" t="n">
        <f aca="false">SUM(G39:G47)</f>
        <v>0</v>
      </c>
    </row>
    <row r="39" customFormat="false" ht="15" hidden="false" customHeight="false" outlineLevel="0" collapsed="false">
      <c r="A39" s="115" t="s">
        <v>2937</v>
      </c>
      <c r="B39" s="114" t="n">
        <v>0</v>
      </c>
      <c r="C39" s="114" t="n">
        <v>0</v>
      </c>
      <c r="D39" s="114" t="n">
        <v>0</v>
      </c>
      <c r="E39" s="114" t="n">
        <v>0</v>
      </c>
      <c r="F39" s="114" t="n">
        <v>0</v>
      </c>
      <c r="G39" s="114" t="n">
        <f aca="false">D39-E39</f>
        <v>0</v>
      </c>
    </row>
    <row r="40" customFormat="false" ht="15" hidden="false" customHeight="false" outlineLevel="0" collapsed="false">
      <c r="A40" s="115" t="s">
        <v>2938</v>
      </c>
      <c r="B40" s="114" t="n">
        <v>0</v>
      </c>
      <c r="C40" s="114" t="n">
        <v>0</v>
      </c>
      <c r="D40" s="114" t="n">
        <v>0</v>
      </c>
      <c r="E40" s="114" t="n">
        <v>0</v>
      </c>
      <c r="F40" s="114" t="n">
        <v>0</v>
      </c>
      <c r="G40" s="114" t="n">
        <f aca="false">D40-E40</f>
        <v>0</v>
      </c>
    </row>
    <row r="41" customFormat="false" ht="15" hidden="false" customHeight="false" outlineLevel="0" collapsed="false">
      <c r="A41" s="115" t="s">
        <v>2939</v>
      </c>
      <c r="B41" s="114" t="n">
        <v>0</v>
      </c>
      <c r="C41" s="114" t="n">
        <v>0</v>
      </c>
      <c r="D41" s="114" t="n">
        <v>0</v>
      </c>
      <c r="E41" s="114" t="n">
        <v>0</v>
      </c>
      <c r="F41" s="114" t="n">
        <v>0</v>
      </c>
      <c r="G41" s="114" t="n">
        <f aca="false">D41-E41</f>
        <v>0</v>
      </c>
    </row>
    <row r="42" customFormat="false" ht="15" hidden="false" customHeight="false" outlineLevel="0" collapsed="false">
      <c r="A42" s="115" t="s">
        <v>2940</v>
      </c>
      <c r="B42" s="114" t="n">
        <v>0</v>
      </c>
      <c r="C42" s="114" t="n">
        <v>0</v>
      </c>
      <c r="D42" s="114" t="n">
        <v>0</v>
      </c>
      <c r="E42" s="114" t="n">
        <v>0</v>
      </c>
      <c r="F42" s="114" t="n">
        <v>0</v>
      </c>
      <c r="G42" s="114" t="n">
        <f aca="false">D42-E42</f>
        <v>0</v>
      </c>
    </row>
    <row r="43" customFormat="false" ht="15" hidden="false" customHeight="false" outlineLevel="0" collapsed="false">
      <c r="A43" s="115" t="s">
        <v>2941</v>
      </c>
      <c r="B43" s="114" t="n">
        <v>0</v>
      </c>
      <c r="C43" s="114" t="n">
        <v>0</v>
      </c>
      <c r="D43" s="114" t="n">
        <v>0</v>
      </c>
      <c r="E43" s="114" t="n">
        <v>0</v>
      </c>
      <c r="F43" s="114" t="n">
        <v>0</v>
      </c>
      <c r="G43" s="114" t="n">
        <f aca="false">D43-E43</f>
        <v>0</v>
      </c>
    </row>
    <row r="44" customFormat="false" ht="15" hidden="false" customHeight="false" outlineLevel="0" collapsed="false">
      <c r="A44" s="115" t="s">
        <v>2942</v>
      </c>
      <c r="B44" s="114" t="n">
        <v>0</v>
      </c>
      <c r="C44" s="114" t="n">
        <v>0</v>
      </c>
      <c r="D44" s="114" t="n">
        <v>0</v>
      </c>
      <c r="E44" s="114" t="n">
        <v>0</v>
      </c>
      <c r="F44" s="114" t="n">
        <v>0</v>
      </c>
      <c r="G44" s="114" t="n">
        <f aca="false">D44-E44</f>
        <v>0</v>
      </c>
    </row>
    <row r="45" customFormat="false" ht="15" hidden="false" customHeight="false" outlineLevel="0" collapsed="false">
      <c r="A45" s="115" t="s">
        <v>2943</v>
      </c>
      <c r="B45" s="114" t="n">
        <v>0</v>
      </c>
      <c r="C45" s="114" t="n">
        <v>0</v>
      </c>
      <c r="D45" s="114" t="n">
        <v>0</v>
      </c>
      <c r="E45" s="114" t="n">
        <v>0</v>
      </c>
      <c r="F45" s="114" t="n">
        <v>0</v>
      </c>
      <c r="G45" s="114" t="n">
        <f aca="false">D45-E45</f>
        <v>0</v>
      </c>
    </row>
    <row r="46" customFormat="false" ht="15" hidden="false" customHeight="false" outlineLevel="0" collapsed="false">
      <c r="A46" s="115" t="s">
        <v>2944</v>
      </c>
      <c r="B46" s="114" t="n">
        <v>0</v>
      </c>
      <c r="C46" s="114" t="n">
        <v>0</v>
      </c>
      <c r="D46" s="114" t="n">
        <v>0</v>
      </c>
      <c r="E46" s="114" t="n">
        <v>0</v>
      </c>
      <c r="F46" s="114" t="n">
        <v>0</v>
      </c>
      <c r="G46" s="114" t="n">
        <f aca="false">D46-E46</f>
        <v>0</v>
      </c>
    </row>
    <row r="47" customFormat="false" ht="15" hidden="false" customHeight="false" outlineLevel="0" collapsed="false">
      <c r="A47" s="115" t="s">
        <v>2945</v>
      </c>
      <c r="B47" s="114" t="n">
        <v>0</v>
      </c>
      <c r="C47" s="114" t="n">
        <v>0</v>
      </c>
      <c r="D47" s="114" t="n">
        <v>0</v>
      </c>
      <c r="E47" s="114" t="n">
        <v>0</v>
      </c>
      <c r="F47" s="114" t="n">
        <v>0</v>
      </c>
      <c r="G47" s="114" t="n">
        <f aca="false">D47-E47</f>
        <v>0</v>
      </c>
    </row>
    <row r="48" customFormat="false" ht="15" hidden="false" customHeight="false" outlineLevel="0" collapsed="false">
      <c r="A48" s="113" t="s">
        <v>2946</v>
      </c>
      <c r="B48" s="114" t="n">
        <f aca="false">SUM(B49:B57)</f>
        <v>52000</v>
      </c>
      <c r="C48" s="114" t="n">
        <f aca="false">SUM(C49:C57)</f>
        <v>12300</v>
      </c>
      <c r="D48" s="114" t="n">
        <f aca="false">SUM(D49:D57)</f>
        <v>64300</v>
      </c>
      <c r="E48" s="114" t="n">
        <f aca="false">SUM(E49:E57)</f>
        <v>20899</v>
      </c>
      <c r="F48" s="114" t="n">
        <f aca="false">SUM(F49:F57)</f>
        <v>20899</v>
      </c>
      <c r="G48" s="114" t="n">
        <f aca="false">SUM(G49:G57)</f>
        <v>43401</v>
      </c>
    </row>
    <row r="49" customFormat="false" ht="15" hidden="false" customHeight="false" outlineLevel="0" collapsed="false">
      <c r="A49" s="115" t="s">
        <v>2947</v>
      </c>
      <c r="B49" s="114" t="n">
        <v>12000</v>
      </c>
      <c r="C49" s="114" t="n">
        <v>21900</v>
      </c>
      <c r="D49" s="114" t="n">
        <v>33900</v>
      </c>
      <c r="E49" s="114" t="n">
        <v>11550</v>
      </c>
      <c r="F49" s="114" t="n">
        <v>20899</v>
      </c>
      <c r="G49" s="114" t="n">
        <f aca="false">D49-E49</f>
        <v>22350</v>
      </c>
    </row>
    <row r="50" customFormat="false" ht="15" hidden="false" customHeight="false" outlineLevel="0" collapsed="false">
      <c r="A50" s="115" t="s">
        <v>2948</v>
      </c>
      <c r="B50" s="114" t="n">
        <v>40000</v>
      </c>
      <c r="C50" s="114" t="n">
        <v>-9600</v>
      </c>
      <c r="D50" s="114" t="n">
        <v>30400</v>
      </c>
      <c r="E50" s="114" t="n">
        <v>9349</v>
      </c>
      <c r="F50" s="114" t="n">
        <v>0</v>
      </c>
      <c r="G50" s="114" t="n">
        <f aca="false">D50-E50</f>
        <v>21051</v>
      </c>
    </row>
    <row r="51" customFormat="false" ht="15" hidden="false" customHeight="false" outlineLevel="0" collapsed="false">
      <c r="A51" s="115" t="s">
        <v>2949</v>
      </c>
      <c r="B51" s="114" t="n">
        <v>0</v>
      </c>
      <c r="C51" s="114" t="n">
        <v>0</v>
      </c>
      <c r="D51" s="114" t="n">
        <v>0</v>
      </c>
      <c r="E51" s="114" t="n">
        <v>0</v>
      </c>
      <c r="F51" s="114" t="n">
        <v>0</v>
      </c>
      <c r="G51" s="114" t="n">
        <f aca="false">D51-E51</f>
        <v>0</v>
      </c>
    </row>
    <row r="52" customFormat="false" ht="15" hidden="false" customHeight="false" outlineLevel="0" collapsed="false">
      <c r="A52" s="115" t="s">
        <v>2950</v>
      </c>
      <c r="B52" s="114" t="n">
        <v>0</v>
      </c>
      <c r="C52" s="114" t="n">
        <v>0</v>
      </c>
      <c r="D52" s="114" t="n">
        <v>0</v>
      </c>
      <c r="E52" s="114" t="n">
        <v>0</v>
      </c>
      <c r="F52" s="114" t="n">
        <v>0</v>
      </c>
      <c r="G52" s="114" t="n">
        <f aca="false">D52-E52</f>
        <v>0</v>
      </c>
    </row>
    <row r="53" customFormat="false" ht="15" hidden="false" customHeight="false" outlineLevel="0" collapsed="false">
      <c r="A53" s="115" t="s">
        <v>2951</v>
      </c>
      <c r="B53" s="114" t="n">
        <v>0</v>
      </c>
      <c r="C53" s="114" t="n">
        <v>0</v>
      </c>
      <c r="D53" s="114" t="n">
        <v>0</v>
      </c>
      <c r="E53" s="114" t="n">
        <v>0</v>
      </c>
      <c r="F53" s="114" t="n">
        <v>0</v>
      </c>
      <c r="G53" s="114" t="n">
        <f aca="false">D53-E53</f>
        <v>0</v>
      </c>
    </row>
    <row r="54" customFormat="false" ht="15" hidden="false" customHeight="false" outlineLevel="0" collapsed="false">
      <c r="A54" s="115" t="s">
        <v>2952</v>
      </c>
      <c r="B54" s="114" t="n">
        <v>0</v>
      </c>
      <c r="C54" s="114" t="n">
        <v>0</v>
      </c>
      <c r="D54" s="114" t="n">
        <v>0</v>
      </c>
      <c r="E54" s="114" t="n">
        <v>0</v>
      </c>
      <c r="F54" s="114" t="n">
        <v>0</v>
      </c>
      <c r="G54" s="114" t="n">
        <f aca="false">D54-E54</f>
        <v>0</v>
      </c>
    </row>
    <row r="55" customFormat="false" ht="15" hidden="false" customHeight="false" outlineLevel="0" collapsed="false">
      <c r="A55" s="115" t="s">
        <v>2953</v>
      </c>
      <c r="B55" s="114" t="n">
        <v>0</v>
      </c>
      <c r="C55" s="114" t="n">
        <v>0</v>
      </c>
      <c r="D55" s="114" t="n">
        <v>0</v>
      </c>
      <c r="E55" s="114" t="n">
        <v>0</v>
      </c>
      <c r="F55" s="114" t="n">
        <v>0</v>
      </c>
      <c r="G55" s="114" t="n">
        <f aca="false">D55-E55</f>
        <v>0</v>
      </c>
    </row>
    <row r="56" customFormat="false" ht="15" hidden="false" customHeight="false" outlineLevel="0" collapsed="false">
      <c r="A56" s="115" t="s">
        <v>2954</v>
      </c>
      <c r="B56" s="114" t="n">
        <v>0</v>
      </c>
      <c r="C56" s="114" t="n">
        <v>0</v>
      </c>
      <c r="D56" s="114" t="n">
        <v>0</v>
      </c>
      <c r="E56" s="114" t="n">
        <v>0</v>
      </c>
      <c r="F56" s="114" t="n">
        <v>0</v>
      </c>
      <c r="G56" s="114" t="n">
        <f aca="false">D56-E56</f>
        <v>0</v>
      </c>
    </row>
    <row r="57" customFormat="false" ht="15" hidden="false" customHeight="false" outlineLevel="0" collapsed="false">
      <c r="A57" s="115" t="s">
        <v>2955</v>
      </c>
      <c r="B57" s="114" t="n">
        <v>0</v>
      </c>
      <c r="C57" s="114" t="n">
        <v>0</v>
      </c>
      <c r="D57" s="114" t="n">
        <v>0</v>
      </c>
      <c r="E57" s="114" t="n">
        <v>0</v>
      </c>
      <c r="F57" s="114" t="n">
        <v>0</v>
      </c>
      <c r="G57" s="114" t="n">
        <f aca="false">D57-E57</f>
        <v>0</v>
      </c>
    </row>
    <row r="58" customFormat="false" ht="15" hidden="false" customHeight="false" outlineLevel="0" collapsed="false">
      <c r="A58" s="113" t="s">
        <v>2956</v>
      </c>
      <c r="B58" s="114" t="n">
        <f aca="false">SUM(B59:B61)</f>
        <v>0</v>
      </c>
      <c r="C58" s="114" t="n">
        <f aca="false">SUM(C59:C61)</f>
        <v>0</v>
      </c>
      <c r="D58" s="114" t="n">
        <f aca="false">SUM(D59:D61)</f>
        <v>0</v>
      </c>
      <c r="E58" s="114" t="n">
        <f aca="false">SUM(E59:E61)</f>
        <v>0</v>
      </c>
      <c r="F58" s="114" t="n">
        <f aca="false">SUM(F59:F61)</f>
        <v>0</v>
      </c>
      <c r="G58" s="114" t="n">
        <f aca="false">SUM(G59:G61)</f>
        <v>0</v>
      </c>
    </row>
    <row r="59" customFormat="false" ht="15" hidden="false" customHeight="false" outlineLevel="0" collapsed="false">
      <c r="A59" s="115" t="s">
        <v>2957</v>
      </c>
      <c r="B59" s="114" t="n">
        <v>0</v>
      </c>
      <c r="C59" s="114" t="n">
        <v>0</v>
      </c>
      <c r="D59" s="114" t="n">
        <v>0</v>
      </c>
      <c r="E59" s="114" t="n">
        <v>0</v>
      </c>
      <c r="F59" s="114" t="n">
        <v>0</v>
      </c>
      <c r="G59" s="114" t="n">
        <f aca="false">D59-E59</f>
        <v>0</v>
      </c>
    </row>
    <row r="60" customFormat="false" ht="15" hidden="false" customHeight="false" outlineLevel="0" collapsed="false">
      <c r="A60" s="115" t="s">
        <v>2958</v>
      </c>
      <c r="B60" s="114" t="n">
        <v>0</v>
      </c>
      <c r="C60" s="114" t="n">
        <v>0</v>
      </c>
      <c r="D60" s="114" t="n">
        <v>0</v>
      </c>
      <c r="E60" s="114" t="n">
        <v>0</v>
      </c>
      <c r="F60" s="114" t="n">
        <v>0</v>
      </c>
      <c r="G60" s="114" t="n">
        <f aca="false">D60-E60</f>
        <v>0</v>
      </c>
    </row>
    <row r="61" customFormat="false" ht="15" hidden="false" customHeight="false" outlineLevel="0" collapsed="false">
      <c r="A61" s="115" t="s">
        <v>2959</v>
      </c>
      <c r="B61" s="114" t="n">
        <v>0</v>
      </c>
      <c r="C61" s="114" t="n">
        <v>0</v>
      </c>
      <c r="D61" s="114" t="n">
        <v>0</v>
      </c>
      <c r="E61" s="114" t="n">
        <v>0</v>
      </c>
      <c r="F61" s="114" t="n">
        <v>0</v>
      </c>
      <c r="G61" s="114" t="n">
        <f aca="false">D61-E61</f>
        <v>0</v>
      </c>
    </row>
    <row r="62" customFormat="false" ht="15" hidden="false" customHeight="false" outlineLevel="0" collapsed="false">
      <c r="A62" s="113" t="s">
        <v>2960</v>
      </c>
      <c r="B62" s="114" t="n">
        <f aca="false">SUM(B63:B67,B69:B70)</f>
        <v>2100.57</v>
      </c>
      <c r="C62" s="114" t="n">
        <f aca="false">SUM(C63:C67,C69:C70)</f>
        <v>-1266.29</v>
      </c>
      <c r="D62" s="114" t="n">
        <f aca="false">SUM(D63:D67,D69:D70)</f>
        <v>834.28</v>
      </c>
      <c r="E62" s="114" t="n">
        <f aca="false">SUM(E63:E67,E69:E70)</f>
        <v>0</v>
      </c>
      <c r="F62" s="114" t="n">
        <f aca="false">SUM(F63:F67,F69:F70)</f>
        <v>0</v>
      </c>
      <c r="G62" s="114" t="n">
        <f aca="false">SUM(G63:G67,G69:G70)</f>
        <v>834.28</v>
      </c>
    </row>
    <row r="63" customFormat="false" ht="15" hidden="false" customHeight="false" outlineLevel="0" collapsed="false">
      <c r="A63" s="115" t="s">
        <v>2961</v>
      </c>
      <c r="B63" s="114" t="n">
        <v>0</v>
      </c>
      <c r="C63" s="114" t="n">
        <v>0</v>
      </c>
      <c r="D63" s="114" t="n">
        <v>0</v>
      </c>
      <c r="E63" s="114" t="n">
        <v>0</v>
      </c>
      <c r="F63" s="114" t="n">
        <v>0</v>
      </c>
      <c r="G63" s="114" t="n">
        <f aca="false">D63-E63</f>
        <v>0</v>
      </c>
    </row>
    <row r="64" customFormat="false" ht="15" hidden="false" customHeight="false" outlineLevel="0" collapsed="false">
      <c r="A64" s="115" t="s">
        <v>2962</v>
      </c>
      <c r="B64" s="114" t="n">
        <v>0</v>
      </c>
      <c r="C64" s="114" t="n">
        <v>0</v>
      </c>
      <c r="D64" s="114" t="n">
        <v>0</v>
      </c>
      <c r="E64" s="114" t="n">
        <v>0</v>
      </c>
      <c r="F64" s="114" t="n">
        <v>0</v>
      </c>
      <c r="G64" s="114" t="n">
        <f aca="false">D64-E64</f>
        <v>0</v>
      </c>
    </row>
    <row r="65" customFormat="false" ht="15" hidden="false" customHeight="false" outlineLevel="0" collapsed="false">
      <c r="A65" s="115" t="s">
        <v>2963</v>
      </c>
      <c r="B65" s="114" t="n">
        <v>0</v>
      </c>
      <c r="C65" s="114" t="n">
        <v>0</v>
      </c>
      <c r="D65" s="114" t="n">
        <v>0</v>
      </c>
      <c r="E65" s="114" t="n">
        <v>0</v>
      </c>
      <c r="F65" s="114" t="n">
        <v>0</v>
      </c>
      <c r="G65" s="114" t="n">
        <f aca="false">D65-E65</f>
        <v>0</v>
      </c>
    </row>
    <row r="66" customFormat="false" ht="15" hidden="false" customHeight="false" outlineLevel="0" collapsed="false">
      <c r="A66" s="115" t="s">
        <v>2964</v>
      </c>
      <c r="B66" s="114" t="n">
        <v>0</v>
      </c>
      <c r="C66" s="114" t="n">
        <v>0</v>
      </c>
      <c r="D66" s="114" t="n">
        <v>0</v>
      </c>
      <c r="E66" s="114" t="n">
        <v>0</v>
      </c>
      <c r="F66" s="114" t="n">
        <v>0</v>
      </c>
      <c r="G66" s="114" t="n">
        <f aca="false">D66-E66</f>
        <v>0</v>
      </c>
    </row>
    <row r="67" customFormat="false" ht="15" hidden="false" customHeight="false" outlineLevel="0" collapsed="false">
      <c r="A67" s="115" t="s">
        <v>2965</v>
      </c>
      <c r="B67" s="114" t="n">
        <v>0</v>
      </c>
      <c r="C67" s="114" t="n">
        <v>0</v>
      </c>
      <c r="D67" s="114" t="n">
        <v>0</v>
      </c>
      <c r="E67" s="114" t="n">
        <v>0</v>
      </c>
      <c r="F67" s="114" t="n">
        <v>0</v>
      </c>
      <c r="G67" s="114" t="n">
        <f aca="false">D67-E67</f>
        <v>0</v>
      </c>
    </row>
    <row r="68" customFormat="false" ht="15" hidden="false" customHeight="false" outlineLevel="0" collapsed="false">
      <c r="A68" s="115" t="s">
        <v>2966</v>
      </c>
      <c r="B68" s="114" t="n">
        <v>0</v>
      </c>
      <c r="C68" s="114" t="n">
        <v>0</v>
      </c>
      <c r="D68" s="114" t="n">
        <v>0</v>
      </c>
      <c r="E68" s="114" t="n">
        <v>0</v>
      </c>
      <c r="F68" s="114" t="n">
        <v>0</v>
      </c>
      <c r="G68" s="114" t="n">
        <f aca="false">D68-E68</f>
        <v>0</v>
      </c>
    </row>
    <row r="69" customFormat="false" ht="15" hidden="false" customHeight="false" outlineLevel="0" collapsed="false">
      <c r="A69" s="115" t="s">
        <v>2967</v>
      </c>
      <c r="B69" s="114" t="n">
        <v>0</v>
      </c>
      <c r="C69" s="114" t="n">
        <v>0</v>
      </c>
      <c r="D69" s="114" t="n">
        <v>0</v>
      </c>
      <c r="E69" s="114" t="n">
        <v>0</v>
      </c>
      <c r="F69" s="114" t="n">
        <v>0</v>
      </c>
      <c r="G69" s="114" t="n">
        <f aca="false">D69-E69</f>
        <v>0</v>
      </c>
    </row>
    <row r="70" customFormat="false" ht="15" hidden="false" customHeight="false" outlineLevel="0" collapsed="false">
      <c r="A70" s="115" t="s">
        <v>2968</v>
      </c>
      <c r="B70" s="114" t="n">
        <v>2100.57</v>
      </c>
      <c r="C70" s="114" t="n">
        <v>-1266.29</v>
      </c>
      <c r="D70" s="114" t="n">
        <v>834.28</v>
      </c>
      <c r="E70" s="114" t="n">
        <v>0</v>
      </c>
      <c r="F70" s="114" t="n">
        <v>0</v>
      </c>
      <c r="G70" s="114" t="n">
        <f aca="false">D70-E70</f>
        <v>834.28</v>
      </c>
    </row>
    <row r="71" customFormat="false" ht="15" hidden="false" customHeight="false" outlineLevel="0" collapsed="false">
      <c r="A71" s="113" t="s">
        <v>2969</v>
      </c>
      <c r="B71" s="114" t="n">
        <f aca="false">SUM(B72:B74)</f>
        <v>0</v>
      </c>
      <c r="C71" s="114" t="n">
        <f aca="false">SUM(C72:C74)</f>
        <v>0</v>
      </c>
      <c r="D71" s="114" t="n">
        <f aca="false">SUM(D72:D74)</f>
        <v>0</v>
      </c>
      <c r="E71" s="114" t="n">
        <f aca="false">SUM(E72:E74)</f>
        <v>0</v>
      </c>
      <c r="F71" s="114" t="n">
        <f aca="false">SUM(F72:F74)</f>
        <v>0</v>
      </c>
      <c r="G71" s="114" t="n">
        <f aca="false">SUM(G72:G74)</f>
        <v>0</v>
      </c>
    </row>
    <row r="72" customFormat="false" ht="15" hidden="false" customHeight="false" outlineLevel="0" collapsed="false">
      <c r="A72" s="115" t="s">
        <v>2970</v>
      </c>
      <c r="B72" s="114" t="n">
        <v>0</v>
      </c>
      <c r="C72" s="114" t="n">
        <v>0</v>
      </c>
      <c r="D72" s="114" t="n">
        <v>0</v>
      </c>
      <c r="E72" s="114" t="n">
        <v>0</v>
      </c>
      <c r="F72" s="114" t="n">
        <v>0</v>
      </c>
      <c r="G72" s="114" t="n">
        <f aca="false">D72-E72</f>
        <v>0</v>
      </c>
    </row>
    <row r="73" customFormat="false" ht="15" hidden="false" customHeight="false" outlineLevel="0" collapsed="false">
      <c r="A73" s="115" t="s">
        <v>2971</v>
      </c>
      <c r="B73" s="114" t="n">
        <v>0</v>
      </c>
      <c r="C73" s="114" t="n">
        <v>0</v>
      </c>
      <c r="D73" s="114" t="n">
        <v>0</v>
      </c>
      <c r="E73" s="114" t="n">
        <v>0</v>
      </c>
      <c r="F73" s="114" t="n">
        <v>0</v>
      </c>
      <c r="G73" s="114" t="n">
        <f aca="false">D73-E73</f>
        <v>0</v>
      </c>
    </row>
    <row r="74" customFormat="false" ht="15" hidden="false" customHeight="false" outlineLevel="0" collapsed="false">
      <c r="A74" s="115" t="s">
        <v>2972</v>
      </c>
      <c r="B74" s="114" t="n">
        <v>0</v>
      </c>
      <c r="C74" s="114" t="n">
        <v>0</v>
      </c>
      <c r="D74" s="114" t="n">
        <v>0</v>
      </c>
      <c r="E74" s="114" t="n">
        <v>0</v>
      </c>
      <c r="F74" s="114" t="n">
        <v>0</v>
      </c>
      <c r="G74" s="114" t="n">
        <f aca="false">D74-E74</f>
        <v>0</v>
      </c>
    </row>
    <row r="75" customFormat="false" ht="15" hidden="false" customHeight="false" outlineLevel="0" collapsed="false">
      <c r="A75" s="113" t="s">
        <v>2973</v>
      </c>
      <c r="B75" s="114" t="n">
        <f aca="false">SUM(B76:B82)</f>
        <v>0</v>
      </c>
      <c r="C75" s="114" t="n">
        <f aca="false">SUM(C76:C82)</f>
        <v>0</v>
      </c>
      <c r="D75" s="114" t="n">
        <f aca="false">SUM(D76:D82)</f>
        <v>0</v>
      </c>
      <c r="E75" s="114" t="n">
        <f aca="false">SUM(E76:E82)</f>
        <v>0</v>
      </c>
      <c r="F75" s="114" t="n">
        <f aca="false">SUM(F76:F82)</f>
        <v>0</v>
      </c>
      <c r="G75" s="114" t="n">
        <f aca="false">SUM(G76:G82)</f>
        <v>0</v>
      </c>
    </row>
    <row r="76" customFormat="false" ht="15" hidden="false" customHeight="false" outlineLevel="0" collapsed="false">
      <c r="A76" s="115" t="s">
        <v>2974</v>
      </c>
      <c r="B76" s="114" t="n">
        <v>0</v>
      </c>
      <c r="C76" s="114" t="n">
        <v>0</v>
      </c>
      <c r="D76" s="114" t="n">
        <v>0</v>
      </c>
      <c r="E76" s="114" t="n">
        <v>0</v>
      </c>
      <c r="F76" s="114" t="n">
        <v>0</v>
      </c>
      <c r="G76" s="114" t="n">
        <f aca="false">D76-E76</f>
        <v>0</v>
      </c>
    </row>
    <row r="77" customFormat="false" ht="15" hidden="false" customHeight="false" outlineLevel="0" collapsed="false">
      <c r="A77" s="115" t="s">
        <v>2975</v>
      </c>
      <c r="B77" s="114" t="n">
        <v>0</v>
      </c>
      <c r="C77" s="114" t="n">
        <v>0</v>
      </c>
      <c r="D77" s="114" t="n">
        <v>0</v>
      </c>
      <c r="E77" s="114" t="n">
        <v>0</v>
      </c>
      <c r="F77" s="114" t="n">
        <v>0</v>
      </c>
      <c r="G77" s="114" t="n">
        <f aca="false">D77-E77</f>
        <v>0</v>
      </c>
    </row>
    <row r="78" customFormat="false" ht="15" hidden="false" customHeight="false" outlineLevel="0" collapsed="false">
      <c r="A78" s="115" t="s">
        <v>2976</v>
      </c>
      <c r="B78" s="114" t="n">
        <v>0</v>
      </c>
      <c r="C78" s="114" t="n">
        <v>0</v>
      </c>
      <c r="D78" s="114" t="n">
        <v>0</v>
      </c>
      <c r="E78" s="114" t="n">
        <v>0</v>
      </c>
      <c r="F78" s="114" t="n">
        <v>0</v>
      </c>
      <c r="G78" s="114" t="n">
        <f aca="false">D78-E78</f>
        <v>0</v>
      </c>
    </row>
    <row r="79" customFormat="false" ht="15" hidden="false" customHeight="false" outlineLevel="0" collapsed="false">
      <c r="A79" s="115" t="s">
        <v>2977</v>
      </c>
      <c r="B79" s="114" t="n">
        <v>0</v>
      </c>
      <c r="C79" s="114" t="n">
        <v>0</v>
      </c>
      <c r="D79" s="114" t="n">
        <v>0</v>
      </c>
      <c r="E79" s="114" t="n">
        <v>0</v>
      </c>
      <c r="F79" s="114" t="n">
        <v>0</v>
      </c>
      <c r="G79" s="114" t="n">
        <f aca="false">D79-E79</f>
        <v>0</v>
      </c>
    </row>
    <row r="80" customFormat="false" ht="15" hidden="false" customHeight="false" outlineLevel="0" collapsed="false">
      <c r="A80" s="115" t="s">
        <v>2978</v>
      </c>
      <c r="B80" s="114" t="n">
        <v>0</v>
      </c>
      <c r="C80" s="114" t="n">
        <v>0</v>
      </c>
      <c r="D80" s="114" t="n">
        <v>0</v>
      </c>
      <c r="E80" s="114" t="n">
        <v>0</v>
      </c>
      <c r="F80" s="114" t="n">
        <v>0</v>
      </c>
      <c r="G80" s="114" t="n">
        <f aca="false">D80-E80</f>
        <v>0</v>
      </c>
    </row>
    <row r="81" customFormat="false" ht="15" hidden="false" customHeight="false" outlineLevel="0" collapsed="false">
      <c r="A81" s="115" t="s">
        <v>2979</v>
      </c>
      <c r="B81" s="114" t="n">
        <v>0</v>
      </c>
      <c r="C81" s="114" t="n">
        <v>0</v>
      </c>
      <c r="D81" s="114" t="n">
        <v>0</v>
      </c>
      <c r="E81" s="114" t="n">
        <v>0</v>
      </c>
      <c r="F81" s="114" t="n">
        <v>0</v>
      </c>
      <c r="G81" s="114" t="n">
        <f aca="false">D81-E81</f>
        <v>0</v>
      </c>
    </row>
    <row r="82" customFormat="false" ht="15" hidden="false" customHeight="false" outlineLevel="0" collapsed="false">
      <c r="A82" s="115" t="s">
        <v>2980</v>
      </c>
      <c r="B82" s="114" t="n">
        <v>0</v>
      </c>
      <c r="C82" s="114" t="n">
        <v>0</v>
      </c>
      <c r="D82" s="114" t="n">
        <v>0</v>
      </c>
      <c r="E82" s="114" t="n">
        <v>0</v>
      </c>
      <c r="F82" s="114" t="n">
        <v>0</v>
      </c>
      <c r="G82" s="114" t="n">
        <f aca="false">D82-E82</f>
        <v>0</v>
      </c>
    </row>
    <row r="83" customFormat="false" ht="15" hidden="false" customHeight="false" outlineLevel="0" collapsed="false">
      <c r="A83" s="116"/>
      <c r="B83" s="117"/>
      <c r="C83" s="117"/>
      <c r="D83" s="117"/>
      <c r="E83" s="117"/>
      <c r="F83" s="117"/>
      <c r="G83" s="117"/>
    </row>
    <row r="84" customFormat="false" ht="15" hidden="false" customHeight="false" outlineLevel="0" collapsed="false">
      <c r="A84" s="118" t="s">
        <v>2981</v>
      </c>
      <c r="B84" s="112" t="n">
        <f aca="false">SUM(B85,B93,B103,B113,B123,B133,B137,B146,B150)</f>
        <v>0</v>
      </c>
      <c r="C84" s="112" t="n">
        <f aca="false">SUM(C85,C93,C103,C113,C123,C133,C137,C146,C150)</f>
        <v>0</v>
      </c>
      <c r="D84" s="112" t="n">
        <f aca="false">SUM(D85,D93,D103,D113,D123,D133,D137,D146,D150)</f>
        <v>0</v>
      </c>
      <c r="E84" s="112" t="n">
        <f aca="false">SUM(E85,E93,E103,E113,E123,E133,E137,E146,E150)</f>
        <v>0</v>
      </c>
      <c r="F84" s="112" t="n">
        <f aca="false">SUM(F85,F93,F103,F113,F123,F133,F137,F146,F150)</f>
        <v>0</v>
      </c>
      <c r="G84" s="112" t="n">
        <f aca="false">SUM(G85,G93,G103,G113,G123,G133,G137,G146,G150)</f>
        <v>0</v>
      </c>
    </row>
    <row r="85" customFormat="false" ht="15" hidden="false" customHeight="false" outlineLevel="0" collapsed="false">
      <c r="A85" s="113" t="s">
        <v>2908</v>
      </c>
      <c r="B85" s="114" t="n">
        <f aca="false">SUM(B86:B92)</f>
        <v>0</v>
      </c>
      <c r="C85" s="114" t="n">
        <f aca="false">SUM(C86:C92)</f>
        <v>0</v>
      </c>
      <c r="D85" s="114" t="n">
        <f aca="false">SUM(D86:D92)</f>
        <v>0</v>
      </c>
      <c r="E85" s="114" t="n">
        <f aca="false">SUM(E86:E92)</f>
        <v>0</v>
      </c>
      <c r="F85" s="114" t="n">
        <f aca="false">SUM(F86:F92)</f>
        <v>0</v>
      </c>
      <c r="G85" s="114" t="n">
        <f aca="false">SUM(G86:G92)</f>
        <v>0</v>
      </c>
    </row>
    <row r="86" customFormat="false" ht="15" hidden="false" customHeight="false" outlineLevel="0" collapsed="false">
      <c r="A86" s="115" t="s">
        <v>2909</v>
      </c>
      <c r="B86" s="114" t="n">
        <v>0</v>
      </c>
      <c r="C86" s="114" t="n">
        <v>0</v>
      </c>
      <c r="D86" s="114" t="n">
        <v>0</v>
      </c>
      <c r="E86" s="114" t="n">
        <v>0</v>
      </c>
      <c r="F86" s="114" t="n">
        <v>0</v>
      </c>
      <c r="G86" s="114" t="n">
        <f aca="false">D86-E86</f>
        <v>0</v>
      </c>
    </row>
    <row r="87" customFormat="false" ht="15" hidden="false" customHeight="false" outlineLevel="0" collapsed="false">
      <c r="A87" s="115" t="s">
        <v>2910</v>
      </c>
      <c r="B87" s="114" t="n">
        <v>0</v>
      </c>
      <c r="C87" s="114" t="n">
        <v>0</v>
      </c>
      <c r="D87" s="114" t="n">
        <v>0</v>
      </c>
      <c r="E87" s="114" t="n">
        <v>0</v>
      </c>
      <c r="F87" s="114" t="n">
        <v>0</v>
      </c>
      <c r="G87" s="114" t="n">
        <f aca="false">D87-E87</f>
        <v>0</v>
      </c>
    </row>
    <row r="88" customFormat="false" ht="15" hidden="false" customHeight="false" outlineLevel="0" collapsed="false">
      <c r="A88" s="115" t="s">
        <v>2911</v>
      </c>
      <c r="B88" s="114" t="n">
        <v>0</v>
      </c>
      <c r="C88" s="114" t="n">
        <v>0</v>
      </c>
      <c r="D88" s="114" t="n">
        <v>0</v>
      </c>
      <c r="E88" s="114" t="n">
        <v>0</v>
      </c>
      <c r="F88" s="114" t="n">
        <v>0</v>
      </c>
      <c r="G88" s="114" t="n">
        <f aca="false">D88-E88</f>
        <v>0</v>
      </c>
    </row>
    <row r="89" customFormat="false" ht="15" hidden="false" customHeight="false" outlineLevel="0" collapsed="false">
      <c r="A89" s="115" t="s">
        <v>2912</v>
      </c>
      <c r="B89" s="114" t="n">
        <v>0</v>
      </c>
      <c r="C89" s="114" t="n">
        <v>0</v>
      </c>
      <c r="D89" s="114" t="n">
        <v>0</v>
      </c>
      <c r="E89" s="114" t="n">
        <v>0</v>
      </c>
      <c r="F89" s="114" t="n">
        <v>0</v>
      </c>
      <c r="G89" s="114" t="n">
        <f aca="false">D89-E89</f>
        <v>0</v>
      </c>
    </row>
    <row r="90" customFormat="false" ht="15" hidden="false" customHeight="false" outlineLevel="0" collapsed="false">
      <c r="A90" s="115" t="s">
        <v>2913</v>
      </c>
      <c r="B90" s="114" t="n">
        <v>0</v>
      </c>
      <c r="C90" s="114" t="n">
        <v>0</v>
      </c>
      <c r="D90" s="114" t="n">
        <v>0</v>
      </c>
      <c r="E90" s="114" t="n">
        <v>0</v>
      </c>
      <c r="F90" s="114" t="n">
        <v>0</v>
      </c>
      <c r="G90" s="114" t="n">
        <f aca="false">D90-E90</f>
        <v>0</v>
      </c>
    </row>
    <row r="91" customFormat="false" ht="15" hidden="false" customHeight="false" outlineLevel="0" collapsed="false">
      <c r="A91" s="115" t="s">
        <v>2914</v>
      </c>
      <c r="B91" s="114" t="n">
        <v>0</v>
      </c>
      <c r="C91" s="114" t="n">
        <v>0</v>
      </c>
      <c r="D91" s="114" t="n">
        <v>0</v>
      </c>
      <c r="E91" s="114" t="n">
        <v>0</v>
      </c>
      <c r="F91" s="114" t="n">
        <v>0</v>
      </c>
      <c r="G91" s="114" t="n">
        <f aca="false">D91-E91</f>
        <v>0</v>
      </c>
    </row>
    <row r="92" customFormat="false" ht="15" hidden="false" customHeight="false" outlineLevel="0" collapsed="false">
      <c r="A92" s="115" t="s">
        <v>2915</v>
      </c>
      <c r="B92" s="114" t="n">
        <v>0</v>
      </c>
      <c r="C92" s="114" t="n">
        <v>0</v>
      </c>
      <c r="D92" s="114" t="n">
        <v>0</v>
      </c>
      <c r="E92" s="114" t="n">
        <v>0</v>
      </c>
      <c r="F92" s="114" t="n">
        <v>0</v>
      </c>
      <c r="G92" s="114" t="n">
        <f aca="false">D92-E92</f>
        <v>0</v>
      </c>
    </row>
    <row r="93" customFormat="false" ht="15" hidden="false" customHeight="false" outlineLevel="0" collapsed="false">
      <c r="A93" s="113" t="s">
        <v>2916</v>
      </c>
      <c r="B93" s="114" t="n">
        <f aca="false">SUM(B94:B102)</f>
        <v>0</v>
      </c>
      <c r="C93" s="114" t="n">
        <f aca="false">SUM(C94:C102)</f>
        <v>0</v>
      </c>
      <c r="D93" s="114" t="n">
        <f aca="false">SUM(D94:D102)</f>
        <v>0</v>
      </c>
      <c r="E93" s="114" t="n">
        <f aca="false">SUM(E94:E102)</f>
        <v>0</v>
      </c>
      <c r="F93" s="114" t="n">
        <f aca="false">SUM(F94:F102)</f>
        <v>0</v>
      </c>
      <c r="G93" s="114" t="n">
        <f aca="false">SUM(G94:G102)</f>
        <v>0</v>
      </c>
    </row>
    <row r="94" customFormat="false" ht="15" hidden="false" customHeight="false" outlineLevel="0" collapsed="false">
      <c r="A94" s="115" t="s">
        <v>2917</v>
      </c>
      <c r="B94" s="114" t="n">
        <v>0</v>
      </c>
      <c r="C94" s="114" t="n">
        <v>0</v>
      </c>
      <c r="D94" s="114" t="n">
        <v>0</v>
      </c>
      <c r="E94" s="114" t="n">
        <v>0</v>
      </c>
      <c r="F94" s="114" t="n">
        <v>0</v>
      </c>
      <c r="G94" s="114" t="n">
        <f aca="false">D94-E94</f>
        <v>0</v>
      </c>
    </row>
    <row r="95" customFormat="false" ht="15" hidden="false" customHeight="false" outlineLevel="0" collapsed="false">
      <c r="A95" s="115" t="s">
        <v>2918</v>
      </c>
      <c r="B95" s="114" t="n">
        <v>0</v>
      </c>
      <c r="C95" s="114" t="n">
        <v>0</v>
      </c>
      <c r="D95" s="114" t="n">
        <v>0</v>
      </c>
      <c r="E95" s="114" t="n">
        <v>0</v>
      </c>
      <c r="F95" s="114" t="n">
        <v>0</v>
      </c>
      <c r="G95" s="114" t="n">
        <f aca="false">D95-E95</f>
        <v>0</v>
      </c>
    </row>
    <row r="96" customFormat="false" ht="15" hidden="false" customHeight="false" outlineLevel="0" collapsed="false">
      <c r="A96" s="115" t="s">
        <v>2919</v>
      </c>
      <c r="B96" s="114" t="n">
        <v>0</v>
      </c>
      <c r="C96" s="114" t="n">
        <v>0</v>
      </c>
      <c r="D96" s="114" t="n">
        <v>0</v>
      </c>
      <c r="E96" s="114" t="n">
        <v>0</v>
      </c>
      <c r="F96" s="114" t="n">
        <v>0</v>
      </c>
      <c r="G96" s="114" t="n">
        <f aca="false">D96-E96</f>
        <v>0</v>
      </c>
    </row>
    <row r="97" customFormat="false" ht="15" hidden="false" customHeight="false" outlineLevel="0" collapsed="false">
      <c r="A97" s="115" t="s">
        <v>2920</v>
      </c>
      <c r="B97" s="114" t="n">
        <v>0</v>
      </c>
      <c r="C97" s="114" t="n">
        <v>0</v>
      </c>
      <c r="D97" s="114" t="n">
        <v>0</v>
      </c>
      <c r="E97" s="114" t="n">
        <v>0</v>
      </c>
      <c r="F97" s="114" t="n">
        <v>0</v>
      </c>
      <c r="G97" s="114" t="n">
        <f aca="false">D97-E97</f>
        <v>0</v>
      </c>
    </row>
    <row r="98" customFormat="false" ht="15" hidden="false" customHeight="false" outlineLevel="0" collapsed="false">
      <c r="A98" s="119" t="s">
        <v>2921</v>
      </c>
      <c r="B98" s="114" t="n">
        <v>0</v>
      </c>
      <c r="C98" s="114" t="n">
        <v>0</v>
      </c>
      <c r="D98" s="114" t="n">
        <v>0</v>
      </c>
      <c r="E98" s="114" t="n">
        <v>0</v>
      </c>
      <c r="F98" s="114" t="n">
        <v>0</v>
      </c>
      <c r="G98" s="114" t="n">
        <f aca="false">D98-E98</f>
        <v>0</v>
      </c>
    </row>
    <row r="99" customFormat="false" ht="15" hidden="false" customHeight="false" outlineLevel="0" collapsed="false">
      <c r="A99" s="115" t="s">
        <v>2922</v>
      </c>
      <c r="B99" s="114" t="n">
        <v>0</v>
      </c>
      <c r="C99" s="114" t="n">
        <v>0</v>
      </c>
      <c r="D99" s="114" t="n">
        <v>0</v>
      </c>
      <c r="E99" s="114" t="n">
        <v>0</v>
      </c>
      <c r="F99" s="114" t="n">
        <v>0</v>
      </c>
      <c r="G99" s="114" t="n">
        <f aca="false">D99-E99</f>
        <v>0</v>
      </c>
    </row>
    <row r="100" customFormat="false" ht="15" hidden="false" customHeight="false" outlineLevel="0" collapsed="false">
      <c r="A100" s="115" t="s">
        <v>2923</v>
      </c>
      <c r="B100" s="114" t="n">
        <v>0</v>
      </c>
      <c r="C100" s="114" t="n">
        <v>0</v>
      </c>
      <c r="D100" s="114" t="n">
        <v>0</v>
      </c>
      <c r="E100" s="114" t="n">
        <v>0</v>
      </c>
      <c r="F100" s="114" t="n">
        <v>0</v>
      </c>
      <c r="G100" s="114" t="n">
        <f aca="false">D100-E100</f>
        <v>0</v>
      </c>
    </row>
    <row r="101" customFormat="false" ht="15" hidden="false" customHeight="false" outlineLevel="0" collapsed="false">
      <c r="A101" s="115" t="s">
        <v>2924</v>
      </c>
      <c r="B101" s="114" t="n">
        <v>0</v>
      </c>
      <c r="C101" s="114" t="n">
        <v>0</v>
      </c>
      <c r="D101" s="114" t="n">
        <v>0</v>
      </c>
      <c r="E101" s="114" t="n">
        <v>0</v>
      </c>
      <c r="F101" s="114" t="n">
        <v>0</v>
      </c>
      <c r="G101" s="114" t="n">
        <f aca="false">D101-E101</f>
        <v>0</v>
      </c>
    </row>
    <row r="102" customFormat="false" ht="15" hidden="false" customHeight="false" outlineLevel="0" collapsed="false">
      <c r="A102" s="115" t="s">
        <v>2925</v>
      </c>
      <c r="B102" s="114" t="n">
        <v>0</v>
      </c>
      <c r="C102" s="114" t="n">
        <v>0</v>
      </c>
      <c r="D102" s="114" t="n">
        <v>0</v>
      </c>
      <c r="E102" s="114" t="n">
        <v>0</v>
      </c>
      <c r="F102" s="114" t="n">
        <v>0</v>
      </c>
      <c r="G102" s="114" t="n">
        <f aca="false">D102-E102</f>
        <v>0</v>
      </c>
    </row>
    <row r="103" customFormat="false" ht="15" hidden="false" customHeight="false" outlineLevel="0" collapsed="false">
      <c r="A103" s="113" t="s">
        <v>2926</v>
      </c>
      <c r="B103" s="114" t="n">
        <f aca="false">SUM(B104:B112)</f>
        <v>0</v>
      </c>
      <c r="C103" s="114" t="n">
        <f aca="false">SUM(C104:C112)</f>
        <v>0</v>
      </c>
      <c r="D103" s="114" t="n">
        <f aca="false">SUM(D104:D112)</f>
        <v>0</v>
      </c>
      <c r="E103" s="114" t="n">
        <f aca="false">SUM(E104:E112)</f>
        <v>0</v>
      </c>
      <c r="F103" s="114" t="n">
        <f aca="false">SUM(F104:F112)</f>
        <v>0</v>
      </c>
      <c r="G103" s="114" t="n">
        <f aca="false">SUM(G104:G112)</f>
        <v>0</v>
      </c>
    </row>
    <row r="104" customFormat="false" ht="15" hidden="false" customHeight="false" outlineLevel="0" collapsed="false">
      <c r="A104" s="115" t="s">
        <v>2927</v>
      </c>
      <c r="B104" s="114" t="n">
        <v>0</v>
      </c>
      <c r="C104" s="114" t="n">
        <v>0</v>
      </c>
      <c r="D104" s="114" t="n">
        <v>0</v>
      </c>
      <c r="E104" s="114" t="n">
        <v>0</v>
      </c>
      <c r="F104" s="114" t="n">
        <v>0</v>
      </c>
      <c r="G104" s="114" t="n">
        <f aca="false">D104-E104</f>
        <v>0</v>
      </c>
    </row>
    <row r="105" customFormat="false" ht="15" hidden="false" customHeight="false" outlineLevel="0" collapsed="false">
      <c r="A105" s="115" t="s">
        <v>2928</v>
      </c>
      <c r="B105" s="114" t="n">
        <v>0</v>
      </c>
      <c r="C105" s="114" t="n">
        <v>0</v>
      </c>
      <c r="D105" s="114" t="n">
        <v>0</v>
      </c>
      <c r="E105" s="114" t="n">
        <v>0</v>
      </c>
      <c r="F105" s="114" t="n">
        <v>0</v>
      </c>
      <c r="G105" s="114" t="n">
        <f aca="false">D105-E105</f>
        <v>0</v>
      </c>
    </row>
    <row r="106" customFormat="false" ht="15" hidden="false" customHeight="false" outlineLevel="0" collapsed="false">
      <c r="A106" s="115" t="s">
        <v>2929</v>
      </c>
      <c r="B106" s="114" t="n">
        <v>0</v>
      </c>
      <c r="C106" s="114" t="n">
        <v>0</v>
      </c>
      <c r="D106" s="114" t="n">
        <v>0</v>
      </c>
      <c r="E106" s="114" t="n">
        <v>0</v>
      </c>
      <c r="F106" s="114" t="n">
        <v>0</v>
      </c>
      <c r="G106" s="114" t="n">
        <f aca="false">D106-E106</f>
        <v>0</v>
      </c>
    </row>
    <row r="107" customFormat="false" ht="15" hidden="false" customHeight="false" outlineLevel="0" collapsed="false">
      <c r="A107" s="115" t="s">
        <v>2930</v>
      </c>
      <c r="B107" s="114" t="n">
        <v>0</v>
      </c>
      <c r="C107" s="114" t="n">
        <v>0</v>
      </c>
      <c r="D107" s="114" t="n">
        <v>0</v>
      </c>
      <c r="E107" s="114" t="n">
        <v>0</v>
      </c>
      <c r="F107" s="114" t="n">
        <v>0</v>
      </c>
      <c r="G107" s="114" t="n">
        <f aca="false">D107-E107</f>
        <v>0</v>
      </c>
    </row>
    <row r="108" customFormat="false" ht="15" hidden="false" customHeight="false" outlineLevel="0" collapsed="false">
      <c r="A108" s="115" t="s">
        <v>2931</v>
      </c>
      <c r="B108" s="114" t="n">
        <v>0</v>
      </c>
      <c r="C108" s="114" t="n">
        <v>0</v>
      </c>
      <c r="D108" s="114" t="n">
        <v>0</v>
      </c>
      <c r="E108" s="114" t="n">
        <v>0</v>
      </c>
      <c r="F108" s="114" t="n">
        <v>0</v>
      </c>
      <c r="G108" s="114" t="n">
        <f aca="false">D108-E108</f>
        <v>0</v>
      </c>
    </row>
    <row r="109" customFormat="false" ht="15" hidden="false" customHeight="false" outlineLevel="0" collapsed="false">
      <c r="A109" s="115" t="s">
        <v>2932</v>
      </c>
      <c r="B109" s="114" t="n">
        <v>0</v>
      </c>
      <c r="C109" s="114" t="n">
        <v>0</v>
      </c>
      <c r="D109" s="114" t="n">
        <v>0</v>
      </c>
      <c r="E109" s="114" t="n">
        <v>0</v>
      </c>
      <c r="F109" s="114" t="n">
        <v>0</v>
      </c>
      <c r="G109" s="114" t="n">
        <f aca="false">D109-E109</f>
        <v>0</v>
      </c>
    </row>
    <row r="110" customFormat="false" ht="15" hidden="false" customHeight="false" outlineLevel="0" collapsed="false">
      <c r="A110" s="115" t="s">
        <v>2933</v>
      </c>
      <c r="B110" s="114" t="n">
        <v>0</v>
      </c>
      <c r="C110" s="114" t="n">
        <v>0</v>
      </c>
      <c r="D110" s="114" t="n">
        <v>0</v>
      </c>
      <c r="E110" s="114" t="n">
        <v>0</v>
      </c>
      <c r="F110" s="114" t="n">
        <v>0</v>
      </c>
      <c r="G110" s="114" t="n">
        <f aca="false">D110-E110</f>
        <v>0</v>
      </c>
    </row>
    <row r="111" customFormat="false" ht="15" hidden="false" customHeight="false" outlineLevel="0" collapsed="false">
      <c r="A111" s="115" t="s">
        <v>2934</v>
      </c>
      <c r="B111" s="114" t="n">
        <v>0</v>
      </c>
      <c r="C111" s="114" t="n">
        <v>0</v>
      </c>
      <c r="D111" s="114" t="n">
        <v>0</v>
      </c>
      <c r="E111" s="114" t="n">
        <v>0</v>
      </c>
      <c r="F111" s="114" t="n">
        <v>0</v>
      </c>
      <c r="G111" s="114" t="n">
        <f aca="false">D111-E111</f>
        <v>0</v>
      </c>
    </row>
    <row r="112" customFormat="false" ht="15" hidden="false" customHeight="false" outlineLevel="0" collapsed="false">
      <c r="A112" s="115" t="s">
        <v>2935</v>
      </c>
      <c r="B112" s="114" t="n">
        <v>0</v>
      </c>
      <c r="C112" s="114" t="n">
        <v>0</v>
      </c>
      <c r="D112" s="114" t="n">
        <v>0</v>
      </c>
      <c r="E112" s="114" t="n">
        <v>0</v>
      </c>
      <c r="F112" s="114" t="n">
        <v>0</v>
      </c>
      <c r="G112" s="114" t="n">
        <f aca="false">D112-E112</f>
        <v>0</v>
      </c>
    </row>
    <row r="113" customFormat="false" ht="15" hidden="false" customHeight="false" outlineLevel="0" collapsed="false">
      <c r="A113" s="113" t="s">
        <v>2936</v>
      </c>
      <c r="B113" s="114" t="n">
        <f aca="false">SUM(B114:B122)</f>
        <v>0</v>
      </c>
      <c r="C113" s="114" t="n">
        <f aca="false">SUM(C114:C122)</f>
        <v>0</v>
      </c>
      <c r="D113" s="114" t="n">
        <f aca="false">SUM(D114:D122)</f>
        <v>0</v>
      </c>
      <c r="E113" s="114" t="n">
        <f aca="false">SUM(E114:E122)</f>
        <v>0</v>
      </c>
      <c r="F113" s="114" t="n">
        <f aca="false">SUM(F114:F122)</f>
        <v>0</v>
      </c>
      <c r="G113" s="114" t="n">
        <f aca="false">SUM(G114:G122)</f>
        <v>0</v>
      </c>
    </row>
    <row r="114" customFormat="false" ht="15" hidden="false" customHeight="false" outlineLevel="0" collapsed="false">
      <c r="A114" s="115" t="s">
        <v>2937</v>
      </c>
      <c r="B114" s="114" t="n">
        <v>0</v>
      </c>
      <c r="C114" s="114" t="n">
        <v>0</v>
      </c>
      <c r="D114" s="114" t="n">
        <v>0</v>
      </c>
      <c r="E114" s="114" t="n">
        <v>0</v>
      </c>
      <c r="F114" s="114" t="n">
        <v>0</v>
      </c>
      <c r="G114" s="114" t="n">
        <f aca="false">D114-E114</f>
        <v>0</v>
      </c>
    </row>
    <row r="115" customFormat="false" ht="15" hidden="false" customHeight="false" outlineLevel="0" collapsed="false">
      <c r="A115" s="115" t="s">
        <v>2938</v>
      </c>
      <c r="B115" s="114" t="n">
        <v>0</v>
      </c>
      <c r="C115" s="114" t="n">
        <v>0</v>
      </c>
      <c r="D115" s="114" t="n">
        <v>0</v>
      </c>
      <c r="E115" s="114" t="n">
        <v>0</v>
      </c>
      <c r="F115" s="114" t="n">
        <v>0</v>
      </c>
      <c r="G115" s="114" t="n">
        <f aca="false">D115-E115</f>
        <v>0</v>
      </c>
    </row>
    <row r="116" customFormat="false" ht="15" hidden="false" customHeight="false" outlineLevel="0" collapsed="false">
      <c r="A116" s="115" t="s">
        <v>2939</v>
      </c>
      <c r="B116" s="114" t="n">
        <v>0</v>
      </c>
      <c r="C116" s="114" t="n">
        <v>0</v>
      </c>
      <c r="D116" s="114" t="n">
        <v>0</v>
      </c>
      <c r="E116" s="114" t="n">
        <v>0</v>
      </c>
      <c r="F116" s="114" t="n">
        <v>0</v>
      </c>
      <c r="G116" s="114" t="n">
        <f aca="false">D116-E116</f>
        <v>0</v>
      </c>
    </row>
    <row r="117" customFormat="false" ht="15" hidden="false" customHeight="false" outlineLevel="0" collapsed="false">
      <c r="A117" s="115" t="s">
        <v>2940</v>
      </c>
      <c r="B117" s="114" t="n">
        <v>0</v>
      </c>
      <c r="C117" s="114" t="n">
        <v>0</v>
      </c>
      <c r="D117" s="114" t="n">
        <v>0</v>
      </c>
      <c r="E117" s="114" t="n">
        <v>0</v>
      </c>
      <c r="F117" s="114" t="n">
        <v>0</v>
      </c>
      <c r="G117" s="114" t="n">
        <f aca="false">D117-E117</f>
        <v>0</v>
      </c>
    </row>
    <row r="118" customFormat="false" ht="15" hidden="false" customHeight="false" outlineLevel="0" collapsed="false">
      <c r="A118" s="115" t="s">
        <v>2941</v>
      </c>
      <c r="B118" s="114" t="n">
        <v>0</v>
      </c>
      <c r="C118" s="114" t="n">
        <v>0</v>
      </c>
      <c r="D118" s="114" t="n">
        <v>0</v>
      </c>
      <c r="E118" s="114" t="n">
        <v>0</v>
      </c>
      <c r="F118" s="114" t="n">
        <v>0</v>
      </c>
      <c r="G118" s="114" t="n">
        <f aca="false">D118-E118</f>
        <v>0</v>
      </c>
    </row>
    <row r="119" customFormat="false" ht="15" hidden="false" customHeight="false" outlineLevel="0" collapsed="false">
      <c r="A119" s="115" t="s">
        <v>2942</v>
      </c>
      <c r="B119" s="114" t="n">
        <v>0</v>
      </c>
      <c r="C119" s="114" t="n">
        <v>0</v>
      </c>
      <c r="D119" s="114" t="n">
        <v>0</v>
      </c>
      <c r="E119" s="114" t="n">
        <v>0</v>
      </c>
      <c r="F119" s="114" t="n">
        <v>0</v>
      </c>
      <c r="G119" s="114" t="n">
        <f aca="false">D119-E119</f>
        <v>0</v>
      </c>
    </row>
    <row r="120" customFormat="false" ht="15" hidden="false" customHeight="false" outlineLevel="0" collapsed="false">
      <c r="A120" s="115" t="s">
        <v>2943</v>
      </c>
      <c r="B120" s="114" t="n">
        <v>0</v>
      </c>
      <c r="C120" s="114" t="n">
        <v>0</v>
      </c>
      <c r="D120" s="114" t="n">
        <v>0</v>
      </c>
      <c r="E120" s="114" t="n">
        <v>0</v>
      </c>
      <c r="F120" s="114" t="n">
        <v>0</v>
      </c>
      <c r="G120" s="114" t="n">
        <f aca="false">D120-E120</f>
        <v>0</v>
      </c>
    </row>
    <row r="121" customFormat="false" ht="15" hidden="false" customHeight="false" outlineLevel="0" collapsed="false">
      <c r="A121" s="115" t="s">
        <v>2944</v>
      </c>
      <c r="B121" s="114" t="n">
        <v>0</v>
      </c>
      <c r="C121" s="114" t="n">
        <v>0</v>
      </c>
      <c r="D121" s="114" t="n">
        <v>0</v>
      </c>
      <c r="E121" s="114" t="n">
        <v>0</v>
      </c>
      <c r="F121" s="114" t="n">
        <v>0</v>
      </c>
      <c r="G121" s="114" t="n">
        <f aca="false">D121-E121</f>
        <v>0</v>
      </c>
    </row>
    <row r="122" customFormat="false" ht="15" hidden="false" customHeight="false" outlineLevel="0" collapsed="false">
      <c r="A122" s="115" t="s">
        <v>2945</v>
      </c>
      <c r="B122" s="114" t="n">
        <v>0</v>
      </c>
      <c r="C122" s="114" t="n">
        <v>0</v>
      </c>
      <c r="D122" s="114" t="n">
        <v>0</v>
      </c>
      <c r="E122" s="114" t="n">
        <v>0</v>
      </c>
      <c r="F122" s="114" t="n">
        <v>0</v>
      </c>
      <c r="G122" s="114" t="n">
        <f aca="false">D122-E122</f>
        <v>0</v>
      </c>
    </row>
    <row r="123" customFormat="false" ht="15" hidden="false" customHeight="false" outlineLevel="0" collapsed="false">
      <c r="A123" s="113" t="s">
        <v>2946</v>
      </c>
      <c r="B123" s="114" t="n">
        <f aca="false">SUM(B124:B132)</f>
        <v>0</v>
      </c>
      <c r="C123" s="114" t="n">
        <f aca="false">SUM(C124:C132)</f>
        <v>0</v>
      </c>
      <c r="D123" s="114" t="n">
        <f aca="false">SUM(D124:D132)</f>
        <v>0</v>
      </c>
      <c r="E123" s="114" t="n">
        <f aca="false">SUM(E124:E132)</f>
        <v>0</v>
      </c>
      <c r="F123" s="114" t="n">
        <f aca="false">SUM(F124:F132)</f>
        <v>0</v>
      </c>
      <c r="G123" s="114" t="n">
        <f aca="false">SUM(G124:G132)</f>
        <v>0</v>
      </c>
    </row>
    <row r="124" customFormat="false" ht="15" hidden="false" customHeight="false" outlineLevel="0" collapsed="false">
      <c r="A124" s="115" t="s">
        <v>2947</v>
      </c>
      <c r="B124" s="114" t="n">
        <v>0</v>
      </c>
      <c r="C124" s="114" t="n">
        <v>0</v>
      </c>
      <c r="D124" s="114" t="n">
        <v>0</v>
      </c>
      <c r="E124" s="114" t="n">
        <v>0</v>
      </c>
      <c r="F124" s="114" t="n">
        <v>0</v>
      </c>
      <c r="G124" s="114" t="n">
        <f aca="false">D124-E124</f>
        <v>0</v>
      </c>
    </row>
    <row r="125" customFormat="false" ht="15" hidden="false" customHeight="false" outlineLevel="0" collapsed="false">
      <c r="A125" s="115" t="s">
        <v>2948</v>
      </c>
      <c r="B125" s="114" t="n">
        <v>0</v>
      </c>
      <c r="C125" s="114" t="n">
        <v>0</v>
      </c>
      <c r="D125" s="114" t="n">
        <v>0</v>
      </c>
      <c r="E125" s="114" t="n">
        <v>0</v>
      </c>
      <c r="F125" s="114" t="n">
        <v>0</v>
      </c>
      <c r="G125" s="114" t="n">
        <f aca="false">D125-E125</f>
        <v>0</v>
      </c>
    </row>
    <row r="126" customFormat="false" ht="15" hidden="false" customHeight="false" outlineLevel="0" collapsed="false">
      <c r="A126" s="115" t="s">
        <v>2949</v>
      </c>
      <c r="B126" s="114" t="n">
        <v>0</v>
      </c>
      <c r="C126" s="114" t="n">
        <v>0</v>
      </c>
      <c r="D126" s="114" t="n">
        <v>0</v>
      </c>
      <c r="E126" s="114" t="n">
        <v>0</v>
      </c>
      <c r="F126" s="114" t="n">
        <v>0</v>
      </c>
      <c r="G126" s="114" t="n">
        <f aca="false">D126-E126</f>
        <v>0</v>
      </c>
    </row>
    <row r="127" customFormat="false" ht="15" hidden="false" customHeight="false" outlineLevel="0" collapsed="false">
      <c r="A127" s="115" t="s">
        <v>2950</v>
      </c>
      <c r="B127" s="114" t="n">
        <v>0</v>
      </c>
      <c r="C127" s="114" t="n">
        <v>0</v>
      </c>
      <c r="D127" s="114" t="n">
        <v>0</v>
      </c>
      <c r="E127" s="114" t="n">
        <v>0</v>
      </c>
      <c r="F127" s="114" t="n">
        <v>0</v>
      </c>
      <c r="G127" s="114" t="n">
        <f aca="false">D127-E127</f>
        <v>0</v>
      </c>
    </row>
    <row r="128" customFormat="false" ht="15" hidden="false" customHeight="false" outlineLevel="0" collapsed="false">
      <c r="A128" s="115" t="s">
        <v>2951</v>
      </c>
      <c r="B128" s="114" t="n">
        <v>0</v>
      </c>
      <c r="C128" s="114" t="n">
        <v>0</v>
      </c>
      <c r="D128" s="114" t="n">
        <v>0</v>
      </c>
      <c r="E128" s="114" t="n">
        <v>0</v>
      </c>
      <c r="F128" s="114" t="n">
        <v>0</v>
      </c>
      <c r="G128" s="114" t="n">
        <f aca="false">D128-E128</f>
        <v>0</v>
      </c>
    </row>
    <row r="129" customFormat="false" ht="15" hidden="false" customHeight="false" outlineLevel="0" collapsed="false">
      <c r="A129" s="115" t="s">
        <v>2952</v>
      </c>
      <c r="B129" s="114" t="n">
        <v>0</v>
      </c>
      <c r="C129" s="114" t="n">
        <v>0</v>
      </c>
      <c r="D129" s="114" t="n">
        <v>0</v>
      </c>
      <c r="E129" s="114" t="n">
        <v>0</v>
      </c>
      <c r="F129" s="114" t="n">
        <v>0</v>
      </c>
      <c r="G129" s="114" t="n">
        <f aca="false">D129-E129</f>
        <v>0</v>
      </c>
    </row>
    <row r="130" customFormat="false" ht="15" hidden="false" customHeight="false" outlineLevel="0" collapsed="false">
      <c r="A130" s="115" t="s">
        <v>2953</v>
      </c>
      <c r="B130" s="114" t="n">
        <v>0</v>
      </c>
      <c r="C130" s="114" t="n">
        <v>0</v>
      </c>
      <c r="D130" s="114" t="n">
        <v>0</v>
      </c>
      <c r="E130" s="114" t="n">
        <v>0</v>
      </c>
      <c r="F130" s="114" t="n">
        <v>0</v>
      </c>
      <c r="G130" s="114" t="n">
        <f aca="false">D130-E130</f>
        <v>0</v>
      </c>
    </row>
    <row r="131" customFormat="false" ht="15" hidden="false" customHeight="false" outlineLevel="0" collapsed="false">
      <c r="A131" s="115" t="s">
        <v>2954</v>
      </c>
      <c r="B131" s="114" t="n">
        <v>0</v>
      </c>
      <c r="C131" s="114" t="n">
        <v>0</v>
      </c>
      <c r="D131" s="114" t="n">
        <v>0</v>
      </c>
      <c r="E131" s="114" t="n">
        <v>0</v>
      </c>
      <c r="F131" s="114" t="n">
        <v>0</v>
      </c>
      <c r="G131" s="114" t="n">
        <f aca="false">D131-E131</f>
        <v>0</v>
      </c>
    </row>
    <row r="132" customFormat="false" ht="15" hidden="false" customHeight="false" outlineLevel="0" collapsed="false">
      <c r="A132" s="115" t="s">
        <v>2955</v>
      </c>
      <c r="B132" s="114" t="n">
        <v>0</v>
      </c>
      <c r="C132" s="114" t="n">
        <v>0</v>
      </c>
      <c r="D132" s="114" t="n">
        <v>0</v>
      </c>
      <c r="E132" s="114" t="n">
        <v>0</v>
      </c>
      <c r="F132" s="114" t="n">
        <v>0</v>
      </c>
      <c r="G132" s="114" t="n">
        <f aca="false">D132-E132</f>
        <v>0</v>
      </c>
    </row>
    <row r="133" customFormat="false" ht="15" hidden="false" customHeight="false" outlineLevel="0" collapsed="false">
      <c r="A133" s="113" t="s">
        <v>2956</v>
      </c>
      <c r="B133" s="114" t="n">
        <f aca="false">SUM(B134:B136)</f>
        <v>0</v>
      </c>
      <c r="C133" s="114" t="n">
        <f aca="false">SUM(C134:C136)</f>
        <v>0</v>
      </c>
      <c r="D133" s="114" t="n">
        <f aca="false">SUM(D134:D136)</f>
        <v>0</v>
      </c>
      <c r="E133" s="114" t="n">
        <f aca="false">SUM(E134:E136)</f>
        <v>0</v>
      </c>
      <c r="F133" s="114" t="n">
        <f aca="false">SUM(F134:F136)</f>
        <v>0</v>
      </c>
      <c r="G133" s="114" t="n">
        <f aca="false">SUM(G134:G136)</f>
        <v>0</v>
      </c>
    </row>
    <row r="134" customFormat="false" ht="15" hidden="false" customHeight="false" outlineLevel="0" collapsed="false">
      <c r="A134" s="115" t="s">
        <v>2957</v>
      </c>
      <c r="B134" s="114" t="n">
        <v>0</v>
      </c>
      <c r="C134" s="114" t="n">
        <v>0</v>
      </c>
      <c r="D134" s="114" t="n">
        <v>0</v>
      </c>
      <c r="E134" s="114" t="n">
        <v>0</v>
      </c>
      <c r="F134" s="114" t="n">
        <v>0</v>
      </c>
      <c r="G134" s="114" t="n">
        <f aca="false">D134-E134</f>
        <v>0</v>
      </c>
    </row>
    <row r="135" customFormat="false" ht="15" hidden="false" customHeight="false" outlineLevel="0" collapsed="false">
      <c r="A135" s="115" t="s">
        <v>2958</v>
      </c>
      <c r="B135" s="114" t="n">
        <v>0</v>
      </c>
      <c r="C135" s="114" t="n">
        <v>0</v>
      </c>
      <c r="D135" s="114" t="n">
        <v>0</v>
      </c>
      <c r="E135" s="114" t="n">
        <v>0</v>
      </c>
      <c r="F135" s="114" t="n">
        <v>0</v>
      </c>
      <c r="G135" s="114" t="n">
        <f aca="false">D135-E135</f>
        <v>0</v>
      </c>
    </row>
    <row r="136" customFormat="false" ht="15" hidden="false" customHeight="false" outlineLevel="0" collapsed="false">
      <c r="A136" s="115" t="s">
        <v>2959</v>
      </c>
      <c r="B136" s="114" t="n">
        <v>0</v>
      </c>
      <c r="C136" s="114" t="n">
        <v>0</v>
      </c>
      <c r="D136" s="114" t="n">
        <v>0</v>
      </c>
      <c r="E136" s="114" t="n">
        <v>0</v>
      </c>
      <c r="F136" s="114" t="n">
        <v>0</v>
      </c>
      <c r="G136" s="114" t="n">
        <f aca="false">D136-E136</f>
        <v>0</v>
      </c>
    </row>
    <row r="137" customFormat="false" ht="15" hidden="false" customHeight="false" outlineLevel="0" collapsed="false">
      <c r="A137" s="113" t="s">
        <v>2960</v>
      </c>
      <c r="B137" s="114" t="n">
        <f aca="false">SUM(B138:B142,B144:B145)</f>
        <v>0</v>
      </c>
      <c r="C137" s="114" t="n">
        <f aca="false">SUM(C138:C142,C144:C145)</f>
        <v>0</v>
      </c>
      <c r="D137" s="114" t="n">
        <f aca="false">SUM(D138:D142,D144:D145)</f>
        <v>0</v>
      </c>
      <c r="E137" s="114" t="n">
        <f aca="false">SUM(E138:E142,E144:E145)</f>
        <v>0</v>
      </c>
      <c r="F137" s="114" t="n">
        <f aca="false">SUM(F138:F142,F144:F145)</f>
        <v>0</v>
      </c>
      <c r="G137" s="114" t="n">
        <f aca="false">SUM(G138:G142,G144:G145)</f>
        <v>0</v>
      </c>
    </row>
    <row r="138" customFormat="false" ht="15" hidden="false" customHeight="false" outlineLevel="0" collapsed="false">
      <c r="A138" s="115" t="s">
        <v>2961</v>
      </c>
      <c r="B138" s="114" t="n">
        <v>0</v>
      </c>
      <c r="C138" s="114" t="n">
        <v>0</v>
      </c>
      <c r="D138" s="114" t="n">
        <v>0</v>
      </c>
      <c r="E138" s="114" t="n">
        <v>0</v>
      </c>
      <c r="F138" s="114" t="n">
        <v>0</v>
      </c>
      <c r="G138" s="114" t="n">
        <f aca="false">D138-E138</f>
        <v>0</v>
      </c>
    </row>
    <row r="139" customFormat="false" ht="15" hidden="false" customHeight="false" outlineLevel="0" collapsed="false">
      <c r="A139" s="115" t="s">
        <v>2962</v>
      </c>
      <c r="B139" s="114" t="n">
        <v>0</v>
      </c>
      <c r="C139" s="114" t="n">
        <v>0</v>
      </c>
      <c r="D139" s="114" t="n">
        <v>0</v>
      </c>
      <c r="E139" s="114" t="n">
        <v>0</v>
      </c>
      <c r="F139" s="114" t="n">
        <v>0</v>
      </c>
      <c r="G139" s="114" t="n">
        <f aca="false">D139-E139</f>
        <v>0</v>
      </c>
    </row>
    <row r="140" customFormat="false" ht="15" hidden="false" customHeight="false" outlineLevel="0" collapsed="false">
      <c r="A140" s="115" t="s">
        <v>2963</v>
      </c>
      <c r="B140" s="114" t="n">
        <v>0</v>
      </c>
      <c r="C140" s="114" t="n">
        <v>0</v>
      </c>
      <c r="D140" s="114" t="n">
        <v>0</v>
      </c>
      <c r="E140" s="114" t="n">
        <v>0</v>
      </c>
      <c r="F140" s="114" t="n">
        <v>0</v>
      </c>
      <c r="G140" s="114" t="n">
        <f aca="false">D140-E140</f>
        <v>0</v>
      </c>
    </row>
    <row r="141" customFormat="false" ht="15" hidden="false" customHeight="false" outlineLevel="0" collapsed="false">
      <c r="A141" s="115" t="s">
        <v>2964</v>
      </c>
      <c r="B141" s="114" t="n">
        <v>0</v>
      </c>
      <c r="C141" s="114" t="n">
        <v>0</v>
      </c>
      <c r="D141" s="114" t="n">
        <v>0</v>
      </c>
      <c r="E141" s="114" t="n">
        <v>0</v>
      </c>
      <c r="F141" s="114" t="n">
        <v>0</v>
      </c>
      <c r="G141" s="114" t="n">
        <f aca="false">D141-E141</f>
        <v>0</v>
      </c>
    </row>
    <row r="142" customFormat="false" ht="15" hidden="false" customHeight="false" outlineLevel="0" collapsed="false">
      <c r="A142" s="115" t="s">
        <v>2965</v>
      </c>
      <c r="B142" s="114" t="n">
        <v>0</v>
      </c>
      <c r="C142" s="114" t="n">
        <v>0</v>
      </c>
      <c r="D142" s="114" t="n">
        <v>0</v>
      </c>
      <c r="E142" s="114" t="n">
        <v>0</v>
      </c>
      <c r="F142" s="114" t="n">
        <v>0</v>
      </c>
      <c r="G142" s="114" t="n">
        <f aca="false">D142-E142</f>
        <v>0</v>
      </c>
    </row>
    <row r="143" customFormat="false" ht="15" hidden="false" customHeight="false" outlineLevel="0" collapsed="false">
      <c r="A143" s="115" t="s">
        <v>2966</v>
      </c>
      <c r="B143" s="114" t="n">
        <v>0</v>
      </c>
      <c r="C143" s="114" t="n">
        <v>1</v>
      </c>
      <c r="D143" s="114" t="n">
        <v>3</v>
      </c>
      <c r="E143" s="114" t="n">
        <v>1</v>
      </c>
      <c r="F143" s="114" t="n">
        <v>1</v>
      </c>
      <c r="G143" s="114" t="n">
        <f aca="false">D143-E143</f>
        <v>2</v>
      </c>
    </row>
    <row r="144" customFormat="false" ht="15" hidden="false" customHeight="false" outlineLevel="0" collapsed="false">
      <c r="A144" s="115" t="s">
        <v>2967</v>
      </c>
      <c r="B144" s="114" t="n">
        <v>0</v>
      </c>
      <c r="C144" s="114" t="n">
        <v>0</v>
      </c>
      <c r="D144" s="114" t="n">
        <v>0</v>
      </c>
      <c r="E144" s="114" t="n">
        <v>0</v>
      </c>
      <c r="F144" s="114" t="n">
        <v>0</v>
      </c>
      <c r="G144" s="114" t="n">
        <f aca="false">D144-E144</f>
        <v>0</v>
      </c>
    </row>
    <row r="145" customFormat="false" ht="15" hidden="false" customHeight="false" outlineLevel="0" collapsed="false">
      <c r="A145" s="115" t="s">
        <v>2968</v>
      </c>
      <c r="B145" s="114" t="n">
        <v>0</v>
      </c>
      <c r="C145" s="114" t="n">
        <v>0</v>
      </c>
      <c r="D145" s="114" t="n">
        <v>0</v>
      </c>
      <c r="E145" s="114" t="n">
        <v>0</v>
      </c>
      <c r="F145" s="114" t="n">
        <v>0</v>
      </c>
      <c r="G145" s="114" t="n">
        <f aca="false">D145-E145</f>
        <v>0</v>
      </c>
    </row>
    <row r="146" customFormat="false" ht="15" hidden="false" customHeight="false" outlineLevel="0" collapsed="false">
      <c r="A146" s="113" t="s">
        <v>2969</v>
      </c>
      <c r="B146" s="114" t="n">
        <f aca="false">SUM(B147:B149)</f>
        <v>0</v>
      </c>
      <c r="C146" s="114" t="n">
        <f aca="false">SUM(C147:C149)</f>
        <v>0</v>
      </c>
      <c r="D146" s="114" t="n">
        <f aca="false">SUM(D147:D149)</f>
        <v>0</v>
      </c>
      <c r="E146" s="114" t="n">
        <f aca="false">SUM(E147:E149)</f>
        <v>0</v>
      </c>
      <c r="F146" s="114" t="n">
        <f aca="false">SUM(F147:F149)</f>
        <v>0</v>
      </c>
      <c r="G146" s="114" t="n">
        <f aca="false">SUM(G147:G149)</f>
        <v>0</v>
      </c>
    </row>
    <row r="147" customFormat="false" ht="15" hidden="false" customHeight="false" outlineLevel="0" collapsed="false">
      <c r="A147" s="115" t="s">
        <v>2970</v>
      </c>
      <c r="B147" s="114" t="n">
        <v>0</v>
      </c>
      <c r="C147" s="114" t="n">
        <v>0</v>
      </c>
      <c r="D147" s="114" t="n">
        <v>0</v>
      </c>
      <c r="E147" s="114" t="n">
        <v>0</v>
      </c>
      <c r="F147" s="114" t="n">
        <v>0</v>
      </c>
      <c r="G147" s="114" t="n">
        <f aca="false">D147-E147</f>
        <v>0</v>
      </c>
    </row>
    <row r="148" customFormat="false" ht="15" hidden="false" customHeight="false" outlineLevel="0" collapsed="false">
      <c r="A148" s="115" t="s">
        <v>2971</v>
      </c>
      <c r="B148" s="114" t="n">
        <v>0</v>
      </c>
      <c r="C148" s="114" t="n">
        <v>0</v>
      </c>
      <c r="D148" s="114" t="n">
        <v>0</v>
      </c>
      <c r="E148" s="114" t="n">
        <v>0</v>
      </c>
      <c r="F148" s="114" t="n">
        <v>0</v>
      </c>
      <c r="G148" s="114" t="n">
        <f aca="false">D148-E148</f>
        <v>0</v>
      </c>
    </row>
    <row r="149" customFormat="false" ht="15" hidden="false" customHeight="false" outlineLevel="0" collapsed="false">
      <c r="A149" s="115" t="s">
        <v>2972</v>
      </c>
      <c r="B149" s="114" t="n">
        <v>0</v>
      </c>
      <c r="C149" s="114" t="n">
        <v>0</v>
      </c>
      <c r="D149" s="114" t="n">
        <v>0</v>
      </c>
      <c r="E149" s="114" t="n">
        <v>0</v>
      </c>
      <c r="F149" s="114" t="n">
        <v>0</v>
      </c>
      <c r="G149" s="114" t="n">
        <f aca="false">D149-E149</f>
        <v>0</v>
      </c>
    </row>
    <row r="150" customFormat="false" ht="15" hidden="false" customHeight="false" outlineLevel="0" collapsed="false">
      <c r="A150" s="113" t="s">
        <v>2973</v>
      </c>
      <c r="B150" s="114" t="n">
        <f aca="false">SUM(B151:B157)</f>
        <v>0</v>
      </c>
      <c r="C150" s="114" t="n">
        <f aca="false">SUM(C151:C157)</f>
        <v>0</v>
      </c>
      <c r="D150" s="114" t="n">
        <f aca="false">SUM(D151:D157)</f>
        <v>0</v>
      </c>
      <c r="E150" s="114" t="n">
        <f aca="false">SUM(E151:E157)</f>
        <v>0</v>
      </c>
      <c r="F150" s="114" t="n">
        <f aca="false">SUM(F151:F157)</f>
        <v>0</v>
      </c>
      <c r="G150" s="114" t="n">
        <f aca="false">SUM(G151:G157)</f>
        <v>0</v>
      </c>
    </row>
    <row r="151" customFormat="false" ht="15" hidden="false" customHeight="false" outlineLevel="0" collapsed="false">
      <c r="A151" s="115" t="s">
        <v>2974</v>
      </c>
      <c r="B151" s="114" t="n">
        <v>0</v>
      </c>
      <c r="C151" s="114" t="n">
        <v>0</v>
      </c>
      <c r="D151" s="114" t="n">
        <v>0</v>
      </c>
      <c r="E151" s="114" t="n">
        <v>0</v>
      </c>
      <c r="F151" s="114" t="n">
        <v>0</v>
      </c>
      <c r="G151" s="114" t="n">
        <f aca="false">D151-E151</f>
        <v>0</v>
      </c>
    </row>
    <row r="152" customFormat="false" ht="15" hidden="false" customHeight="false" outlineLevel="0" collapsed="false">
      <c r="A152" s="115" t="s">
        <v>2975</v>
      </c>
      <c r="B152" s="114" t="n">
        <v>0</v>
      </c>
      <c r="C152" s="114" t="n">
        <v>0</v>
      </c>
      <c r="D152" s="114" t="n">
        <v>0</v>
      </c>
      <c r="E152" s="114" t="n">
        <v>0</v>
      </c>
      <c r="F152" s="114" t="n">
        <v>0</v>
      </c>
      <c r="G152" s="114" t="n">
        <f aca="false">D152-E152</f>
        <v>0</v>
      </c>
    </row>
    <row r="153" customFormat="false" ht="15" hidden="false" customHeight="false" outlineLevel="0" collapsed="false">
      <c r="A153" s="115" t="s">
        <v>2976</v>
      </c>
      <c r="B153" s="114" t="n">
        <v>0</v>
      </c>
      <c r="C153" s="114" t="n">
        <v>0</v>
      </c>
      <c r="D153" s="114" t="n">
        <v>0</v>
      </c>
      <c r="E153" s="114" t="n">
        <v>0</v>
      </c>
      <c r="F153" s="114" t="n">
        <v>0</v>
      </c>
      <c r="G153" s="114" t="n">
        <f aca="false">D153-E153</f>
        <v>0</v>
      </c>
    </row>
    <row r="154" customFormat="false" ht="15" hidden="false" customHeight="false" outlineLevel="0" collapsed="false">
      <c r="A154" s="119" t="s">
        <v>2977</v>
      </c>
      <c r="B154" s="114" t="n">
        <v>0</v>
      </c>
      <c r="C154" s="114" t="n">
        <v>0</v>
      </c>
      <c r="D154" s="114" t="n">
        <v>0</v>
      </c>
      <c r="E154" s="114" t="n">
        <v>0</v>
      </c>
      <c r="F154" s="114" t="n">
        <v>0</v>
      </c>
      <c r="G154" s="114" t="n">
        <f aca="false">D154-E154</f>
        <v>0</v>
      </c>
    </row>
    <row r="155" customFormat="false" ht="15" hidden="false" customHeight="false" outlineLevel="0" collapsed="false">
      <c r="A155" s="115" t="s">
        <v>2978</v>
      </c>
      <c r="B155" s="114" t="n">
        <v>0</v>
      </c>
      <c r="C155" s="114" t="n">
        <v>0</v>
      </c>
      <c r="D155" s="114" t="n">
        <v>0</v>
      </c>
      <c r="E155" s="114" t="n">
        <v>0</v>
      </c>
      <c r="F155" s="114" t="n">
        <v>0</v>
      </c>
      <c r="G155" s="114" t="n">
        <f aca="false">D155-E155</f>
        <v>0</v>
      </c>
    </row>
    <row r="156" customFormat="false" ht="15" hidden="false" customHeight="false" outlineLevel="0" collapsed="false">
      <c r="A156" s="115" t="s">
        <v>2979</v>
      </c>
      <c r="B156" s="114" t="n">
        <v>0</v>
      </c>
      <c r="C156" s="114" t="n">
        <v>0</v>
      </c>
      <c r="D156" s="114" t="n">
        <v>0</v>
      </c>
      <c r="E156" s="114" t="n">
        <v>0</v>
      </c>
      <c r="F156" s="114" t="n">
        <v>0</v>
      </c>
      <c r="G156" s="114" t="n">
        <f aca="false">D156-E156</f>
        <v>0</v>
      </c>
    </row>
    <row r="157" customFormat="false" ht="15" hidden="false" customHeight="false" outlineLevel="0" collapsed="false">
      <c r="A157" s="115" t="s">
        <v>2980</v>
      </c>
      <c r="B157" s="114" t="n">
        <v>0</v>
      </c>
      <c r="C157" s="114" t="n">
        <v>0</v>
      </c>
      <c r="D157" s="114" t="n">
        <v>0</v>
      </c>
      <c r="E157" s="114" t="n">
        <v>0</v>
      </c>
      <c r="F157" s="114" t="n">
        <v>0</v>
      </c>
      <c r="G157" s="114" t="n">
        <f aca="false">D157-E157</f>
        <v>0</v>
      </c>
    </row>
    <row r="158" customFormat="false" ht="15" hidden="false" customHeight="false" outlineLevel="0" collapsed="false">
      <c r="A158" s="120"/>
      <c r="B158" s="117"/>
      <c r="C158" s="117"/>
      <c r="D158" s="117"/>
      <c r="E158" s="117"/>
      <c r="F158" s="117"/>
      <c r="G158" s="117"/>
    </row>
    <row r="159" customFormat="false" ht="15" hidden="false" customHeight="false" outlineLevel="0" collapsed="false">
      <c r="A159" s="121" t="s">
        <v>2982</v>
      </c>
      <c r="B159" s="112" t="n">
        <f aca="false">B9+B84</f>
        <v>1930884.88</v>
      </c>
      <c r="C159" s="112" t="n">
        <f aca="false">C9+C84</f>
        <v>5641</v>
      </c>
      <c r="D159" s="112" t="n">
        <f aca="false">D9+D84</f>
        <v>1936525.88</v>
      </c>
      <c r="E159" s="112" t="n">
        <f aca="false">E9+E84</f>
        <v>633354.1</v>
      </c>
      <c r="F159" s="112" t="n">
        <f aca="false">F9+F84</f>
        <v>585605.63</v>
      </c>
      <c r="G159" s="112" t="n">
        <f aca="false">G9+G84</f>
        <v>1303171.78</v>
      </c>
    </row>
    <row r="160" customFormat="false" ht="15" hidden="false" customHeight="false" outlineLevel="0" collapsed="false">
      <c r="A160" s="53"/>
      <c r="B160" s="52"/>
      <c r="C160" s="52"/>
      <c r="D160" s="52"/>
      <c r="E160" s="52"/>
      <c r="F160" s="52"/>
      <c r="G160" s="52"/>
    </row>
    <row r="161" customFormat="false" ht="15" hidden="true" customHeight="false" outlineLevel="0" collapsed="false">
      <c r="A161" s="3"/>
    </row>
  </sheetData>
  <sheetProtection sheet="true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159" type="decimal">
      <formula1>-1.79769313486231E+100</formula1>
      <formula2>1.79769313486231E+100</formula2>
    </dataValidation>
  </dataValidations>
  <printOptions headings="false" gridLines="false" gridLinesSet="true" horizontalCentered="true" verticalCentered="false"/>
  <pageMargins left="0.196527777777778" right="0.196527777777778" top="0.354166666666667" bottom="0.354166666666667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50"/>
  <sheetViews>
    <sheetView showFormulas="false" showGridLines="true" showRowColHeaders="true" showZeros="true" rightToLeft="false" tabSelected="false" showOutlineSymbols="true" defaultGridColor="true" view="normal" topLeftCell="A112" colorId="64" zoomScale="100" zoomScaleNormal="100" zoomScalePageLayoutView="100" workbookViewId="0">
      <selection pane="topLeft" activeCell="L135" activeCellId="0" sqref="L13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 s="0" t="n">
        <v>6</v>
      </c>
      <c r="C2" s="0" t="n">
        <v>1</v>
      </c>
      <c r="D2" s="0" t="n">
        <v>1</v>
      </c>
      <c r="I2" s="0" t="s">
        <v>2748</v>
      </c>
      <c r="P2" s="54" t="n">
        <f aca="false">'Formato 6 a)'!B9</f>
        <v>1930884.88</v>
      </c>
      <c r="Q2" s="54" t="n">
        <f aca="false">'Formato 6 a)'!C9</f>
        <v>5641</v>
      </c>
      <c r="R2" s="54" t="n">
        <f aca="false">'Formato 6 a)'!D9</f>
        <v>1936525.88</v>
      </c>
      <c r="S2" s="54" t="n">
        <f aca="false">'Formato 6 a)'!E9</f>
        <v>633354.1</v>
      </c>
      <c r="T2" s="54" t="n">
        <f aca="false">'Formato 6 a)'!F9</f>
        <v>585605.63</v>
      </c>
      <c r="U2" s="54" t="n">
        <f aca="false">'Formato 6 a)'!G9</f>
        <v>1303171.78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 s="0" t="n">
        <v>6</v>
      </c>
      <c r="C3" s="0" t="n">
        <v>1</v>
      </c>
      <c r="D3" s="0" t="n">
        <v>1</v>
      </c>
      <c r="E3" s="0" t="n">
        <v>1</v>
      </c>
      <c r="J3" s="0" t="s">
        <v>2986</v>
      </c>
      <c r="P3" s="54" t="n">
        <f aca="false">'Formato 6 a)'!B10</f>
        <v>1226651.6</v>
      </c>
      <c r="Q3" s="54" t="n">
        <f aca="false">'Formato 6 a)'!C10</f>
        <v>-200</v>
      </c>
      <c r="R3" s="54" t="n">
        <f aca="false">'Formato 6 a)'!D10</f>
        <v>1226451.6</v>
      </c>
      <c r="S3" s="54" t="n">
        <f aca="false">'Formato 6 a)'!E10</f>
        <v>517422.38</v>
      </c>
      <c r="T3" s="54" t="n">
        <f aca="false">'Formato 6 a)'!F10</f>
        <v>472001.8</v>
      </c>
      <c r="U3" s="54" t="n">
        <f aca="false">'Formato 6 a)'!G10</f>
        <v>709029.22</v>
      </c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6,1,1,1,1,0,0</v>
      </c>
      <c r="B4" s="0" t="n">
        <v>6</v>
      </c>
      <c r="C4" s="0" t="n">
        <v>1</v>
      </c>
      <c r="D4" s="0" t="n">
        <v>1</v>
      </c>
      <c r="E4" s="0" t="n">
        <v>1</v>
      </c>
      <c r="F4" s="0" t="n">
        <v>1</v>
      </c>
      <c r="K4" s="0" t="s">
        <v>2987</v>
      </c>
      <c r="P4" s="54" t="n">
        <f aca="false">'Formato 6 a)'!B11</f>
        <v>499412.04</v>
      </c>
      <c r="Q4" s="54" t="n">
        <f aca="false">'Formato 6 a)'!C11</f>
        <v>0</v>
      </c>
      <c r="R4" s="54" t="n">
        <f aca="false">'Formato 6 a)'!D11</f>
        <v>499412.04</v>
      </c>
      <c r="S4" s="54" t="n">
        <f aca="false">'Formato 6 a)'!E11</f>
        <v>208088.4</v>
      </c>
      <c r="T4" s="54" t="n">
        <f aca="false">'Formato 6 a)'!F11</f>
        <v>208088.4</v>
      </c>
      <c r="U4" s="54" t="n">
        <f aca="false">'Formato 6 a)'!G11</f>
        <v>291323.64</v>
      </c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6,1,1,1,2,0,0</v>
      </c>
      <c r="B5" s="0" t="n">
        <v>6</v>
      </c>
      <c r="C5" s="0" t="n">
        <v>1</v>
      </c>
      <c r="D5" s="0" t="n">
        <v>1</v>
      </c>
      <c r="E5" s="0" t="n">
        <v>1</v>
      </c>
      <c r="F5" s="0" t="n">
        <v>2</v>
      </c>
      <c r="K5" s="0" t="s">
        <v>2988</v>
      </c>
      <c r="P5" s="54" t="n">
        <f aca="false">'Formato 6 a)'!B12</f>
        <v>100200</v>
      </c>
      <c r="Q5" s="54" t="n">
        <f aca="false">'Formato 6 a)'!C12</f>
        <v>-200</v>
      </c>
      <c r="R5" s="54" t="n">
        <f aca="false">'Formato 6 a)'!D12</f>
        <v>100000</v>
      </c>
      <c r="S5" s="54" t="n">
        <f aca="false">'Formato 6 a)'!E12</f>
        <v>111650</v>
      </c>
      <c r="T5" s="54" t="n">
        <f aca="false">'Formato 6 a)'!F12</f>
        <v>55825</v>
      </c>
      <c r="U5" s="54" t="n">
        <f aca="false">'Formato 6 a)'!G12</f>
        <v>-11650</v>
      </c>
      <c r="V5" s="54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6,1,1,1,3,0,0</v>
      </c>
      <c r="B6" s="0" t="n">
        <v>6</v>
      </c>
      <c r="C6" s="0" t="n">
        <v>1</v>
      </c>
      <c r="D6" s="0" t="n">
        <v>1</v>
      </c>
      <c r="E6" s="0" t="n">
        <v>1</v>
      </c>
      <c r="F6" s="0" t="n">
        <v>3</v>
      </c>
      <c r="K6" s="0" t="s">
        <v>2989</v>
      </c>
      <c r="P6" s="54" t="n">
        <f aca="false">'Formato 6 a)'!B13</f>
        <v>127627.52</v>
      </c>
      <c r="Q6" s="54" t="n">
        <f aca="false">'Formato 6 a)'!C13</f>
        <v>0</v>
      </c>
      <c r="R6" s="54" t="n">
        <f aca="false">'Formato 6 a)'!D13</f>
        <v>127627.52</v>
      </c>
      <c r="S6" s="54" t="n">
        <f aca="false">'Formato 6 a)'!E13</f>
        <v>0</v>
      </c>
      <c r="T6" s="54" t="n">
        <f aca="false">'Formato 6 a)'!F13</f>
        <v>0</v>
      </c>
      <c r="U6" s="54" t="n">
        <f aca="false">'Formato 6 a)'!G13</f>
        <v>127627.52</v>
      </c>
      <c r="V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6,1,1,1,4,0,0</v>
      </c>
      <c r="B7" s="0" t="n">
        <v>6</v>
      </c>
      <c r="C7" s="0" t="n">
        <v>1</v>
      </c>
      <c r="D7" s="0" t="n">
        <v>1</v>
      </c>
      <c r="E7" s="0" t="n">
        <v>1</v>
      </c>
      <c r="F7" s="0" t="n">
        <v>4</v>
      </c>
      <c r="K7" s="0" t="s">
        <v>2990</v>
      </c>
      <c r="P7" s="54" t="n">
        <f aca="false">'Formato 6 a)'!B14</f>
        <v>0</v>
      </c>
      <c r="Q7" s="54" t="n">
        <f aca="false">'Formato 6 a)'!C14</f>
        <v>0</v>
      </c>
      <c r="R7" s="54" t="n">
        <f aca="false">'Formato 6 a)'!D14</f>
        <v>0</v>
      </c>
      <c r="S7" s="54" t="n">
        <f aca="false">'Formato 6 a)'!E14</f>
        <v>0</v>
      </c>
      <c r="T7" s="54" t="n">
        <f aca="false">'Formato 6 a)'!F14</f>
        <v>0</v>
      </c>
      <c r="U7" s="54" t="n">
        <f aca="false">'Formato 6 a)'!G14</f>
        <v>0</v>
      </c>
      <c r="V7" s="54"/>
      <c r="W7" s="54"/>
      <c r="X7" s="54"/>
      <c r="Y7" s="54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6,1,1,1,5,0,0</v>
      </c>
      <c r="B8" s="0" t="n">
        <v>6</v>
      </c>
      <c r="C8" s="0" t="n">
        <v>1</v>
      </c>
      <c r="D8" s="0" t="n">
        <v>1</v>
      </c>
      <c r="E8" s="0" t="n">
        <v>1</v>
      </c>
      <c r="F8" s="0" t="n">
        <v>5</v>
      </c>
      <c r="K8" s="0" t="s">
        <v>2991</v>
      </c>
      <c r="P8" s="54" t="n">
        <f aca="false">'Formato 6 a)'!B15</f>
        <v>499412.04</v>
      </c>
      <c r="Q8" s="54" t="n">
        <f aca="false">'Formato 6 a)'!C15</f>
        <v>0</v>
      </c>
      <c r="R8" s="54" t="n">
        <f aca="false">'Formato 6 a)'!D15</f>
        <v>499412.04</v>
      </c>
      <c r="S8" s="54" t="n">
        <f aca="false">'Formato 6 a)'!E15</f>
        <v>197683.98</v>
      </c>
      <c r="T8" s="54" t="n">
        <f aca="false">'Formato 6 a)'!F15</f>
        <v>208088.4</v>
      </c>
      <c r="U8" s="54" t="n">
        <f aca="false">'Formato 6 a)'!G15</f>
        <v>301728.06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6,1,1,1,6,0,0</v>
      </c>
      <c r="B9" s="0" t="n">
        <v>6</v>
      </c>
      <c r="C9" s="0" t="n">
        <v>1</v>
      </c>
      <c r="D9" s="0" t="n">
        <v>1</v>
      </c>
      <c r="E9" s="0" t="n">
        <v>1</v>
      </c>
      <c r="F9" s="0" t="n">
        <v>6</v>
      </c>
      <c r="K9" s="0" t="s">
        <v>2992</v>
      </c>
      <c r="P9" s="54" t="n">
        <f aca="false">'Formato 6 a)'!B16</f>
        <v>0</v>
      </c>
      <c r="Q9" s="54" t="n">
        <f aca="false">'Formato 6 a)'!C16</f>
        <v>0</v>
      </c>
      <c r="R9" s="54" t="n">
        <f aca="false">'Formato 6 a)'!D16</f>
        <v>0</v>
      </c>
      <c r="S9" s="54" t="n">
        <f aca="false">'Formato 6 a)'!E16</f>
        <v>0</v>
      </c>
      <c r="T9" s="54" t="n">
        <f aca="false">'Formato 6 a)'!F16</f>
        <v>0</v>
      </c>
      <c r="U9" s="54" t="n">
        <f aca="false">'Formato 6 a)'!G16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6,1,1,1,7,0,0</v>
      </c>
      <c r="B10" s="0" t="n">
        <v>6</v>
      </c>
      <c r="C10" s="0" t="n">
        <v>1</v>
      </c>
      <c r="D10" s="0" t="n">
        <v>1</v>
      </c>
      <c r="E10" s="0" t="n">
        <v>1</v>
      </c>
      <c r="F10" s="0" t="n">
        <v>7</v>
      </c>
      <c r="K10" s="0" t="s">
        <v>2993</v>
      </c>
      <c r="P10" s="54" t="n">
        <f aca="false">'Formato 6 a)'!B17</f>
        <v>0</v>
      </c>
      <c r="Q10" s="54" t="n">
        <f aca="false">'Formato 6 a)'!C17</f>
        <v>0</v>
      </c>
      <c r="R10" s="54" t="n">
        <f aca="false">'Formato 6 a)'!D17</f>
        <v>0</v>
      </c>
      <c r="S10" s="54" t="n">
        <f aca="false">'Formato 6 a)'!E17</f>
        <v>0</v>
      </c>
      <c r="T10" s="54" t="n">
        <f aca="false">'Formato 6 a)'!F17</f>
        <v>0</v>
      </c>
      <c r="U10" s="54" t="n">
        <f aca="false">'Formato 6 a)'!G17</f>
        <v>0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6,1,1,2,0,0,0</v>
      </c>
      <c r="B11" s="0" t="n">
        <v>6</v>
      </c>
      <c r="C11" s="0" t="n">
        <v>1</v>
      </c>
      <c r="D11" s="0" t="n">
        <v>1</v>
      </c>
      <c r="E11" s="0" t="n">
        <v>2</v>
      </c>
      <c r="J11" s="0" t="s">
        <v>2994</v>
      </c>
      <c r="P11" s="54" t="n">
        <f aca="false">'Formato 6 a)'!B18</f>
        <v>338000</v>
      </c>
      <c r="Q11" s="54" t="n">
        <f aca="false">'Formato 6 a)'!C18</f>
        <v>4000</v>
      </c>
      <c r="R11" s="54" t="n">
        <f aca="false">'Formato 6 a)'!D18</f>
        <v>342000</v>
      </c>
      <c r="S11" s="54" t="n">
        <f aca="false">'Formato 6 a)'!E18</f>
        <v>40344.46</v>
      </c>
      <c r="T11" s="54" t="n">
        <f aca="false">'Formato 6 a)'!F18</f>
        <v>40344.46</v>
      </c>
      <c r="U11" s="54" t="n">
        <f aca="false">'Formato 6 a)'!G18</f>
        <v>301655.54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6,1,1,2,1,0,0</v>
      </c>
      <c r="B12" s="0" t="n">
        <v>6</v>
      </c>
      <c r="C12" s="0" t="n">
        <v>1</v>
      </c>
      <c r="D12" s="0" t="n">
        <v>1</v>
      </c>
      <c r="E12" s="0" t="n">
        <v>2</v>
      </c>
      <c r="F12" s="0" t="n">
        <v>1</v>
      </c>
      <c r="K12" s="0" t="s">
        <v>2995</v>
      </c>
      <c r="N12" s="100"/>
      <c r="P12" s="54" t="n">
        <f aca="false">'Formato 6 a)'!B19</f>
        <v>34000</v>
      </c>
      <c r="Q12" s="54" t="n">
        <f aca="false">'Formato 6 a)'!C19</f>
        <v>0</v>
      </c>
      <c r="R12" s="54" t="n">
        <f aca="false">'Formato 6 a)'!D19</f>
        <v>34000</v>
      </c>
      <c r="S12" s="54" t="n">
        <f aca="false">'Formato 6 a)'!E19</f>
        <v>11058.41</v>
      </c>
      <c r="T12" s="54" t="n">
        <f aca="false">'Formato 6 a)'!F19</f>
        <v>11058.41</v>
      </c>
      <c r="U12" s="54" t="n">
        <f aca="false">'Formato 6 a)'!G19</f>
        <v>22941.59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6,1,1,2,2,0,0</v>
      </c>
      <c r="B13" s="0" t="n">
        <v>6</v>
      </c>
      <c r="C13" s="0" t="n">
        <v>1</v>
      </c>
      <c r="D13" s="0" t="n">
        <v>1</v>
      </c>
      <c r="E13" s="0" t="n">
        <v>2</v>
      </c>
      <c r="F13" s="0" t="n">
        <v>2</v>
      </c>
      <c r="K13" s="0" t="s">
        <v>2996</v>
      </c>
      <c r="P13" s="54" t="n">
        <f aca="false">'Formato 6 a)'!B20</f>
        <v>152000</v>
      </c>
      <c r="Q13" s="54" t="n">
        <f aca="false">'Formato 6 a)'!C20</f>
        <v>0</v>
      </c>
      <c r="R13" s="54" t="n">
        <f aca="false">'Formato 6 a)'!D20</f>
        <v>152000</v>
      </c>
      <c r="S13" s="54" t="n">
        <f aca="false">'Formato 6 a)'!E20</f>
        <v>5286.12</v>
      </c>
      <c r="T13" s="54" t="n">
        <f aca="false">'Formato 6 a)'!F20</f>
        <v>5286.12</v>
      </c>
      <c r="U13" s="54" t="n">
        <f aca="false">'Formato 6 a)'!G20</f>
        <v>146713.88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6,1,1,2,3,0,0</v>
      </c>
      <c r="B14" s="0" t="n">
        <v>6</v>
      </c>
      <c r="C14" s="0" t="n">
        <v>1</v>
      </c>
      <c r="D14" s="0" t="n">
        <v>1</v>
      </c>
      <c r="E14" s="0" t="n">
        <v>2</v>
      </c>
      <c r="F14" s="0" t="n">
        <v>3</v>
      </c>
      <c r="K14" s="0" t="s">
        <v>2997</v>
      </c>
      <c r="P14" s="54" t="n">
        <f aca="false">'Formato 6 a)'!B21</f>
        <v>0</v>
      </c>
      <c r="Q14" s="54" t="n">
        <f aca="false">'Formato 6 a)'!C21</f>
        <v>0</v>
      </c>
      <c r="R14" s="54" t="n">
        <f aca="false">'Formato 6 a)'!D21</f>
        <v>0</v>
      </c>
      <c r="S14" s="54" t="n">
        <f aca="false">'Formato 6 a)'!E21</f>
        <v>0</v>
      </c>
      <c r="T14" s="54" t="n">
        <f aca="false">'Formato 6 a)'!F21</f>
        <v>0</v>
      </c>
      <c r="U14" s="54" t="n">
        <f aca="false">'Formato 6 a)'!G21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6,1,1,2,4,0,0</v>
      </c>
      <c r="B15" s="0" t="n">
        <v>6</v>
      </c>
      <c r="C15" s="0" t="n">
        <v>1</v>
      </c>
      <c r="D15" s="0" t="n">
        <v>1</v>
      </c>
      <c r="E15" s="0" t="n">
        <v>2</v>
      </c>
      <c r="F15" s="0" t="n">
        <v>4</v>
      </c>
      <c r="K15" s="0" t="s">
        <v>2998</v>
      </c>
      <c r="P15" s="54" t="n">
        <f aca="false">'Formato 6 a)'!B22</f>
        <v>0</v>
      </c>
      <c r="Q15" s="54" t="n">
        <f aca="false">'Formato 6 a)'!C22</f>
        <v>0</v>
      </c>
      <c r="R15" s="54" t="n">
        <f aca="false">'Formato 6 a)'!D22</f>
        <v>0</v>
      </c>
      <c r="S15" s="54" t="n">
        <f aca="false">'Formato 6 a)'!E22</f>
        <v>0</v>
      </c>
      <c r="T15" s="54" t="n">
        <f aca="false">'Formato 6 a)'!F22</f>
        <v>0</v>
      </c>
      <c r="U15" s="54" t="n">
        <f aca="false">'Formato 6 a)'!G22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6,1,1,2,5,0,0</v>
      </c>
      <c r="B16" s="0" t="n">
        <v>6</v>
      </c>
      <c r="C16" s="0" t="n">
        <v>1</v>
      </c>
      <c r="D16" s="0" t="n">
        <v>1</v>
      </c>
      <c r="E16" s="0" t="n">
        <v>2</v>
      </c>
      <c r="F16" s="0" t="n">
        <v>5</v>
      </c>
      <c r="K16" s="0" t="s">
        <v>2999</v>
      </c>
      <c r="P16" s="54" t="n">
        <f aca="false">'Formato 6 a)'!B23</f>
        <v>0</v>
      </c>
      <c r="Q16" s="54" t="n">
        <f aca="false">'Formato 6 a)'!C23</f>
        <v>0</v>
      </c>
      <c r="R16" s="54" t="n">
        <f aca="false">'Formato 6 a)'!D23</f>
        <v>0</v>
      </c>
      <c r="S16" s="54" t="n">
        <f aca="false">'Formato 6 a)'!E23</f>
        <v>0</v>
      </c>
      <c r="T16" s="54" t="n">
        <f aca="false">'Formato 6 a)'!F23</f>
        <v>0</v>
      </c>
      <c r="U16" s="54" t="n">
        <f aca="false">'Formato 6 a)'!G23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6,1,1,2,6,0,0</v>
      </c>
      <c r="B17" s="0" t="n">
        <v>6</v>
      </c>
      <c r="C17" s="0" t="n">
        <v>1</v>
      </c>
      <c r="D17" s="0" t="n">
        <v>1</v>
      </c>
      <c r="E17" s="0" t="n">
        <v>2</v>
      </c>
      <c r="F17" s="0" t="n">
        <v>6</v>
      </c>
      <c r="K17" s="0" t="s">
        <v>3000</v>
      </c>
      <c r="P17" s="54" t="n">
        <f aca="false">'Formato 6 a)'!B24</f>
        <v>132000</v>
      </c>
      <c r="Q17" s="54" t="n">
        <f aca="false">'Formato 6 a)'!C24</f>
        <v>0</v>
      </c>
      <c r="R17" s="54" t="n">
        <f aca="false">'Formato 6 a)'!D24</f>
        <v>132000</v>
      </c>
      <c r="S17" s="54" t="n">
        <f aca="false">'Formato 6 a)'!E24</f>
        <v>23999.93</v>
      </c>
      <c r="T17" s="54" t="n">
        <f aca="false">'Formato 6 a)'!F24</f>
        <v>23999.93</v>
      </c>
      <c r="U17" s="54" t="n">
        <f aca="false">'Formato 6 a)'!G24</f>
        <v>108000.07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6,1,1,2,7,0,0</v>
      </c>
      <c r="B18" s="0" t="n">
        <v>6</v>
      </c>
      <c r="C18" s="0" t="n">
        <v>1</v>
      </c>
      <c r="D18" s="0" t="n">
        <v>1</v>
      </c>
      <c r="E18" s="0" t="n">
        <v>2</v>
      </c>
      <c r="F18" s="0" t="n">
        <v>7</v>
      </c>
      <c r="K18" s="0" t="s">
        <v>3001</v>
      </c>
      <c r="P18" s="54" t="n">
        <f aca="false">'Formato 6 a)'!B25</f>
        <v>20000</v>
      </c>
      <c r="Q18" s="54" t="n">
        <f aca="false">'Formato 6 a)'!C25</f>
        <v>4000</v>
      </c>
      <c r="R18" s="54" t="n">
        <f aca="false">'Formato 6 a)'!D25</f>
        <v>24000</v>
      </c>
      <c r="S18" s="54" t="n">
        <f aca="false">'Formato 6 a)'!E25</f>
        <v>0</v>
      </c>
      <c r="T18" s="54" t="n">
        <f aca="false">'Formato 6 a)'!F25</f>
        <v>0</v>
      </c>
      <c r="U18" s="54" t="n">
        <f aca="false">'Formato 6 a)'!G25</f>
        <v>24000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6,1,1,2,8,0,0</v>
      </c>
      <c r="B19" s="0" t="n">
        <v>6</v>
      </c>
      <c r="C19" s="0" t="n">
        <v>1</v>
      </c>
      <c r="D19" s="0" t="n">
        <v>1</v>
      </c>
      <c r="E19" s="0" t="n">
        <v>2</v>
      </c>
      <c r="F19" s="0" t="n">
        <v>8</v>
      </c>
      <c r="K19" s="0" t="s">
        <v>3002</v>
      </c>
      <c r="P19" s="54" t="n">
        <f aca="false">'Formato 6 a)'!B26</f>
        <v>0</v>
      </c>
      <c r="Q19" s="54" t="n">
        <f aca="false">'Formato 6 a)'!C26</f>
        <v>0</v>
      </c>
      <c r="R19" s="54" t="n">
        <f aca="false">'Formato 6 a)'!D26</f>
        <v>0</v>
      </c>
      <c r="S19" s="54" t="n">
        <f aca="false">'Formato 6 a)'!E26</f>
        <v>0</v>
      </c>
      <c r="T19" s="54" t="n">
        <f aca="false">'Formato 6 a)'!F26</f>
        <v>0</v>
      </c>
      <c r="U19" s="54" t="n">
        <f aca="false">'Formato 6 a)'!G26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6,1,1,2,9,0,0</v>
      </c>
      <c r="B20" s="0" t="n">
        <v>6</v>
      </c>
      <c r="C20" s="0" t="n">
        <v>1</v>
      </c>
      <c r="D20" s="0" t="n">
        <v>1</v>
      </c>
      <c r="E20" s="0" t="n">
        <v>2</v>
      </c>
      <c r="F20" s="0" t="n">
        <v>9</v>
      </c>
      <c r="K20" s="0" t="s">
        <v>3003</v>
      </c>
      <c r="P20" s="54" t="n">
        <f aca="false">'Formato 6 a)'!B27</f>
        <v>0</v>
      </c>
      <c r="Q20" s="54" t="n">
        <f aca="false">'Formato 6 a)'!C27</f>
        <v>0</v>
      </c>
      <c r="R20" s="54" t="n">
        <f aca="false">'Formato 6 a)'!D27</f>
        <v>0</v>
      </c>
      <c r="S20" s="54" t="n">
        <f aca="false">'Formato 6 a)'!E27</f>
        <v>0</v>
      </c>
      <c r="T20" s="54" t="n">
        <f aca="false">'Formato 6 a)'!F27</f>
        <v>0</v>
      </c>
      <c r="U20" s="54" t="n">
        <f aca="false">'Formato 6 a)'!G27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6,1,1,3,0,0,0</v>
      </c>
      <c r="B21" s="0" t="n">
        <v>6</v>
      </c>
      <c r="C21" s="0" t="n">
        <v>1</v>
      </c>
      <c r="D21" s="0" t="n">
        <v>1</v>
      </c>
      <c r="E21" s="0" t="n">
        <v>3</v>
      </c>
      <c r="J21" s="0" t="s">
        <v>3004</v>
      </c>
      <c r="P21" s="54" t="n">
        <f aca="false">'Formato 6 a)'!B28</f>
        <v>312132.71</v>
      </c>
      <c r="Q21" s="54" t="n">
        <f aca="false">'Formato 6 a)'!C28</f>
        <v>-9192.71</v>
      </c>
      <c r="R21" s="54" t="n">
        <f aca="false">'Formato 6 a)'!D28</f>
        <v>302940</v>
      </c>
      <c r="S21" s="54" t="n">
        <f aca="false">'Formato 6 a)'!E28</f>
        <v>54688.26</v>
      </c>
      <c r="T21" s="54" t="n">
        <f aca="false">'Formato 6 a)'!F28</f>
        <v>52360.37</v>
      </c>
      <c r="U21" s="54" t="n">
        <f aca="false">'Formato 6 a)'!G28</f>
        <v>248251.74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6,1,1,3,1,0,0</v>
      </c>
      <c r="B22" s="0" t="n">
        <v>6</v>
      </c>
      <c r="C22" s="0" t="n">
        <v>1</v>
      </c>
      <c r="D22" s="0" t="n">
        <v>1</v>
      </c>
      <c r="E22" s="0" t="n">
        <v>3</v>
      </c>
      <c r="F22" s="0" t="n">
        <v>1</v>
      </c>
      <c r="K22" s="0" t="s">
        <v>3005</v>
      </c>
      <c r="P22" s="54" t="n">
        <f aca="false">'Formato 6 a)'!B29</f>
        <v>58716</v>
      </c>
      <c r="Q22" s="54" t="n">
        <f aca="false">'Formato 6 a)'!C29</f>
        <v>0</v>
      </c>
      <c r="R22" s="54" t="n">
        <f aca="false">'Formato 6 a)'!D29</f>
        <v>58716</v>
      </c>
      <c r="S22" s="54" t="n">
        <f aca="false">'Formato 6 a)'!E29</f>
        <v>9648.59</v>
      </c>
      <c r="T22" s="54" t="n">
        <f aca="false">'Formato 6 a)'!F29</f>
        <v>9648.59</v>
      </c>
      <c r="U22" s="54" t="n">
        <f aca="false">'Formato 6 a)'!G29</f>
        <v>49067.41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6,1,1,3,2,0,0</v>
      </c>
      <c r="B23" s="0" t="n">
        <v>6</v>
      </c>
      <c r="C23" s="0" t="n">
        <v>1</v>
      </c>
      <c r="D23" s="0" t="n">
        <v>1</v>
      </c>
      <c r="E23" s="0" t="n">
        <v>3</v>
      </c>
      <c r="F23" s="0" t="n">
        <v>2</v>
      </c>
      <c r="K23" s="0" t="s">
        <v>3006</v>
      </c>
      <c r="P23" s="54" t="n">
        <f aca="false">'Formato 6 a)'!B30</f>
        <v>0</v>
      </c>
      <c r="Q23" s="54" t="n">
        <f aca="false">'Formato 6 a)'!C30</f>
        <v>0</v>
      </c>
      <c r="R23" s="54" t="n">
        <f aca="false">'Formato 6 a)'!D30</f>
        <v>0</v>
      </c>
      <c r="S23" s="54" t="n">
        <f aca="false">'Formato 6 a)'!E30</f>
        <v>0</v>
      </c>
      <c r="T23" s="54" t="n">
        <f aca="false">'Formato 6 a)'!F30</f>
        <v>0</v>
      </c>
      <c r="U23" s="54" t="n">
        <f aca="false">'Formato 6 a)'!G30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6,1,1,3,3,0,0</v>
      </c>
      <c r="B24" s="0" t="n">
        <v>6</v>
      </c>
      <c r="C24" s="0" t="n">
        <v>1</v>
      </c>
      <c r="D24" s="0" t="n">
        <v>1</v>
      </c>
      <c r="E24" s="0" t="n">
        <v>3</v>
      </c>
      <c r="F24" s="0" t="n">
        <v>3</v>
      </c>
      <c r="K24" s="0" t="s">
        <v>3007</v>
      </c>
      <c r="P24" s="54" t="n">
        <f aca="false">'Formato 6 a)'!B31</f>
        <v>64612</v>
      </c>
      <c r="Q24" s="54" t="n">
        <f aca="false">'Formato 6 a)'!C31</f>
        <v>4350</v>
      </c>
      <c r="R24" s="54" t="n">
        <f aca="false">'Formato 6 a)'!D31</f>
        <v>68962</v>
      </c>
      <c r="S24" s="54" t="n">
        <f aca="false">'Formato 6 a)'!E31</f>
        <v>18942.49</v>
      </c>
      <c r="T24" s="54" t="n">
        <f aca="false">'Formato 6 a)'!F31</f>
        <v>18942.49</v>
      </c>
      <c r="U24" s="54" t="n">
        <f aca="false">'Formato 6 a)'!G31</f>
        <v>50019.51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6,1,1,3,4,0,0</v>
      </c>
      <c r="B25" s="0" t="n">
        <v>6</v>
      </c>
      <c r="C25" s="0" t="n">
        <v>1</v>
      </c>
      <c r="D25" s="0" t="n">
        <v>1</v>
      </c>
      <c r="E25" s="0" t="n">
        <v>3</v>
      </c>
      <c r="F25" s="0" t="n">
        <v>4</v>
      </c>
      <c r="K25" s="0" t="s">
        <v>3008</v>
      </c>
      <c r="P25" s="54" t="n">
        <f aca="false">'Formato 6 a)'!B32</f>
        <v>12000</v>
      </c>
      <c r="Q25" s="54" t="n">
        <f aca="false">'Formato 6 a)'!C32</f>
        <v>0</v>
      </c>
      <c r="R25" s="54" t="n">
        <f aca="false">'Formato 6 a)'!D32</f>
        <v>12000</v>
      </c>
      <c r="S25" s="54" t="n">
        <f aca="false">'Formato 6 a)'!E32</f>
        <v>5795.31</v>
      </c>
      <c r="T25" s="54" t="n">
        <f aca="false">'Formato 6 a)'!F32</f>
        <v>5795.31</v>
      </c>
      <c r="U25" s="54" t="n">
        <f aca="false">'Formato 6 a)'!G32</f>
        <v>6204.69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6,1,1,3,5,0,0</v>
      </c>
      <c r="B26" s="0" t="n">
        <v>6</v>
      </c>
      <c r="C26" s="0" t="n">
        <v>1</v>
      </c>
      <c r="D26" s="0" t="n">
        <v>1</v>
      </c>
      <c r="E26" s="0" t="n">
        <v>3</v>
      </c>
      <c r="F26" s="0" t="n">
        <v>5</v>
      </c>
      <c r="K26" s="0" t="s">
        <v>3009</v>
      </c>
      <c r="P26" s="54" t="n">
        <f aca="false">'Formato 6 a)'!B33</f>
        <v>35300</v>
      </c>
      <c r="Q26" s="54" t="n">
        <f aca="false">'Formato 6 a)'!C33</f>
        <v>-300</v>
      </c>
      <c r="R26" s="54" t="n">
        <f aca="false">'Formato 6 a)'!D33</f>
        <v>35000</v>
      </c>
      <c r="S26" s="54" t="n">
        <f aca="false">'Formato 6 a)'!E33</f>
        <v>4240.87</v>
      </c>
      <c r="T26" s="54" t="n">
        <f aca="false">'Formato 6 a)'!F33</f>
        <v>1980.98</v>
      </c>
      <c r="U26" s="54" t="n">
        <f aca="false">'Formato 6 a)'!G33</f>
        <v>30759.13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6,1,1,3,6,0,0</v>
      </c>
      <c r="B27" s="0" t="n">
        <v>6</v>
      </c>
      <c r="C27" s="0" t="n">
        <v>1</v>
      </c>
      <c r="D27" s="0" t="n">
        <v>1</v>
      </c>
      <c r="E27" s="0" t="n">
        <v>3</v>
      </c>
      <c r="F27" s="0" t="n">
        <v>6</v>
      </c>
      <c r="K27" s="0" t="s">
        <v>3010</v>
      </c>
      <c r="P27" s="54" t="n">
        <f aca="false">'Formato 6 a)'!B34</f>
        <v>0</v>
      </c>
      <c r="Q27" s="54" t="n">
        <f aca="false">'Formato 6 a)'!C34</f>
        <v>0</v>
      </c>
      <c r="R27" s="54" t="n">
        <f aca="false">'Formato 6 a)'!D34</f>
        <v>0</v>
      </c>
      <c r="S27" s="54" t="n">
        <f aca="false">'Formato 6 a)'!E34</f>
        <v>0</v>
      </c>
      <c r="T27" s="54" t="n">
        <f aca="false">'Formato 6 a)'!F34</f>
        <v>0</v>
      </c>
      <c r="U27" s="54" t="n">
        <f aca="false">'Formato 6 a)'!G34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6,1,1,3,7,0,0</v>
      </c>
      <c r="B28" s="0" t="n">
        <v>6</v>
      </c>
      <c r="C28" s="0" t="n">
        <v>1</v>
      </c>
      <c r="D28" s="0" t="n">
        <v>1</v>
      </c>
      <c r="E28" s="0" t="n">
        <v>3</v>
      </c>
      <c r="F28" s="0" t="n">
        <v>7</v>
      </c>
      <c r="K28" s="0" t="s">
        <v>3011</v>
      </c>
      <c r="P28" s="54" t="n">
        <f aca="false">'Formato 6 a)'!B35</f>
        <v>15000</v>
      </c>
      <c r="Q28" s="54" t="n">
        <f aca="false">'Formato 6 a)'!C35</f>
        <v>0</v>
      </c>
      <c r="R28" s="54" t="n">
        <f aca="false">'Formato 6 a)'!D35</f>
        <v>15000</v>
      </c>
      <c r="S28" s="54" t="n">
        <f aca="false">'Formato 6 a)'!E35</f>
        <v>400</v>
      </c>
      <c r="T28" s="54" t="n">
        <f aca="false">'Formato 6 a)'!F35</f>
        <v>400</v>
      </c>
      <c r="U28" s="54" t="n">
        <f aca="false">'Formato 6 a)'!G35</f>
        <v>14600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6,1,1,3,8,0,0</v>
      </c>
      <c r="B29" s="0" t="n">
        <v>6</v>
      </c>
      <c r="C29" s="0" t="n">
        <v>1</v>
      </c>
      <c r="D29" s="0" t="n">
        <v>1</v>
      </c>
      <c r="E29" s="0" t="n">
        <v>3</v>
      </c>
      <c r="F29" s="0" t="n">
        <v>8</v>
      </c>
      <c r="K29" s="0" t="s">
        <v>3012</v>
      </c>
      <c r="P29" s="54" t="n">
        <f aca="false">'Formato 6 a)'!B36</f>
        <v>81242.71</v>
      </c>
      <c r="Q29" s="54" t="n">
        <f aca="false">'Formato 6 a)'!C36</f>
        <v>-13242.71</v>
      </c>
      <c r="R29" s="54" t="n">
        <f aca="false">'Formato 6 a)'!D36</f>
        <v>68000</v>
      </c>
      <c r="S29" s="54" t="n">
        <f aca="false">'Formato 6 a)'!E36</f>
        <v>0</v>
      </c>
      <c r="T29" s="54" t="n">
        <f aca="false">'Formato 6 a)'!F36</f>
        <v>0</v>
      </c>
      <c r="U29" s="54" t="n">
        <f aca="false">'Formato 6 a)'!G36</f>
        <v>68000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6,1,1,3,9,0,0</v>
      </c>
      <c r="B30" s="0" t="n">
        <v>6</v>
      </c>
      <c r="C30" s="0" t="n">
        <v>1</v>
      </c>
      <c r="D30" s="0" t="n">
        <v>1</v>
      </c>
      <c r="E30" s="0" t="n">
        <v>3</v>
      </c>
      <c r="F30" s="0" t="n">
        <v>9</v>
      </c>
      <c r="K30" s="0" t="s">
        <v>3013</v>
      </c>
      <c r="P30" s="54" t="n">
        <f aca="false">'Formato 6 a)'!B37</f>
        <v>45262</v>
      </c>
      <c r="Q30" s="54" t="n">
        <f aca="false">'Formato 6 a)'!C37</f>
        <v>0</v>
      </c>
      <c r="R30" s="54" t="n">
        <f aca="false">'Formato 6 a)'!D37</f>
        <v>45262</v>
      </c>
      <c r="S30" s="54" t="n">
        <f aca="false">'Formato 6 a)'!E37</f>
        <v>15661</v>
      </c>
      <c r="T30" s="54" t="n">
        <f aca="false">'Formato 6 a)'!F37</f>
        <v>15593</v>
      </c>
      <c r="U30" s="54" t="n">
        <f aca="false">'Formato 6 a)'!G37</f>
        <v>29601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6,1,1,4,0,0,0</v>
      </c>
      <c r="B31" s="0" t="n">
        <v>6</v>
      </c>
      <c r="C31" s="0" t="n">
        <v>1</v>
      </c>
      <c r="D31" s="0" t="n">
        <v>1</v>
      </c>
      <c r="E31" s="0" t="n">
        <v>4</v>
      </c>
      <c r="J31" s="0" t="s">
        <v>3014</v>
      </c>
      <c r="P31" s="54" t="n">
        <f aca="false">'Formato 6 a)'!B38</f>
        <v>0</v>
      </c>
      <c r="Q31" s="54" t="n">
        <f aca="false">'Formato 6 a)'!C38</f>
        <v>0</v>
      </c>
      <c r="R31" s="54" t="n">
        <f aca="false">'Formato 6 a)'!D38</f>
        <v>0</v>
      </c>
      <c r="S31" s="54" t="n">
        <f aca="false">'Formato 6 a)'!E38</f>
        <v>0</v>
      </c>
      <c r="T31" s="54" t="n">
        <f aca="false">'Formato 6 a)'!F38</f>
        <v>0</v>
      </c>
      <c r="U31" s="54" t="n">
        <f aca="false">'Formato 6 a)'!G38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6,1,1,4,1,0,0</v>
      </c>
      <c r="B32" s="0" t="n">
        <v>6</v>
      </c>
      <c r="C32" s="0" t="n">
        <v>1</v>
      </c>
      <c r="D32" s="0" t="n">
        <v>1</v>
      </c>
      <c r="E32" s="0" t="n">
        <v>4</v>
      </c>
      <c r="F32" s="0" t="n">
        <v>1</v>
      </c>
      <c r="K32" s="0" t="s">
        <v>3015</v>
      </c>
      <c r="P32" s="54" t="n">
        <f aca="false">'Formato 6 a)'!B39</f>
        <v>0</v>
      </c>
      <c r="Q32" s="54" t="n">
        <f aca="false">'Formato 6 a)'!C39</f>
        <v>0</v>
      </c>
      <c r="R32" s="54" t="n">
        <f aca="false">'Formato 6 a)'!D39</f>
        <v>0</v>
      </c>
      <c r="S32" s="54" t="n">
        <f aca="false">'Formato 6 a)'!E39</f>
        <v>0</v>
      </c>
      <c r="T32" s="54" t="n">
        <f aca="false">'Formato 6 a)'!F39</f>
        <v>0</v>
      </c>
      <c r="U32" s="54" t="n">
        <f aca="false">'Formato 6 a)'!G39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6,1,1,4,2,0,0</v>
      </c>
      <c r="B33" s="0" t="n">
        <v>6</v>
      </c>
      <c r="C33" s="0" t="n">
        <v>1</v>
      </c>
      <c r="D33" s="0" t="n">
        <v>1</v>
      </c>
      <c r="E33" s="0" t="n">
        <v>4</v>
      </c>
      <c r="F33" s="0" t="n">
        <v>2</v>
      </c>
      <c r="K33" s="0" t="s">
        <v>3016</v>
      </c>
      <c r="P33" s="54" t="n">
        <f aca="false">'Formato 6 a)'!B40</f>
        <v>0</v>
      </c>
      <c r="Q33" s="54" t="n">
        <f aca="false">'Formato 6 a)'!C40</f>
        <v>0</v>
      </c>
      <c r="R33" s="54" t="n">
        <f aca="false">'Formato 6 a)'!D40</f>
        <v>0</v>
      </c>
      <c r="S33" s="54" t="n">
        <f aca="false">'Formato 6 a)'!E40</f>
        <v>0</v>
      </c>
      <c r="T33" s="54" t="n">
        <f aca="false">'Formato 6 a)'!F40</f>
        <v>0</v>
      </c>
      <c r="U33" s="54" t="n">
        <f aca="false">'Formato 6 a)'!G40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6,1,1,4,3,0,0</v>
      </c>
      <c r="B34" s="0" t="n">
        <v>6</v>
      </c>
      <c r="C34" s="0" t="n">
        <v>1</v>
      </c>
      <c r="D34" s="0" t="n">
        <v>1</v>
      </c>
      <c r="E34" s="0" t="n">
        <v>4</v>
      </c>
      <c r="F34" s="0" t="n">
        <v>3</v>
      </c>
      <c r="K34" s="0" t="s">
        <v>3017</v>
      </c>
      <c r="P34" s="54" t="n">
        <f aca="false">'Formato 6 a)'!B41</f>
        <v>0</v>
      </c>
      <c r="Q34" s="54" t="n">
        <f aca="false">'Formato 6 a)'!C41</f>
        <v>0</v>
      </c>
      <c r="R34" s="54" t="n">
        <f aca="false">'Formato 6 a)'!D41</f>
        <v>0</v>
      </c>
      <c r="S34" s="54" t="n">
        <f aca="false">'Formato 6 a)'!E41</f>
        <v>0</v>
      </c>
      <c r="T34" s="54" t="n">
        <f aca="false">'Formato 6 a)'!F41</f>
        <v>0</v>
      </c>
      <c r="U34" s="54" t="n">
        <f aca="false">'Formato 6 a)'!G41</f>
        <v>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6,1,1,4,4,0,0</v>
      </c>
      <c r="B35" s="0" t="n">
        <v>6</v>
      </c>
      <c r="C35" s="0" t="n">
        <v>1</v>
      </c>
      <c r="D35" s="0" t="n">
        <v>1</v>
      </c>
      <c r="E35" s="0" t="n">
        <v>4</v>
      </c>
      <c r="F35" s="0" t="n">
        <v>4</v>
      </c>
      <c r="K35" s="0" t="s">
        <v>3018</v>
      </c>
      <c r="P35" s="54" t="n">
        <f aca="false">'Formato 6 a)'!B42</f>
        <v>0</v>
      </c>
      <c r="Q35" s="54" t="n">
        <f aca="false">'Formato 6 a)'!C42</f>
        <v>0</v>
      </c>
      <c r="R35" s="54" t="n">
        <f aca="false">'Formato 6 a)'!D42</f>
        <v>0</v>
      </c>
      <c r="S35" s="54" t="n">
        <f aca="false">'Formato 6 a)'!E42</f>
        <v>0</v>
      </c>
      <c r="T35" s="54" t="n">
        <f aca="false">'Formato 6 a)'!F42</f>
        <v>0</v>
      </c>
      <c r="U35" s="54" t="n">
        <f aca="false">'Formato 6 a)'!G42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6,1,1,4,5,0,0</v>
      </c>
      <c r="B36" s="0" t="n">
        <v>6</v>
      </c>
      <c r="C36" s="0" t="n">
        <v>1</v>
      </c>
      <c r="D36" s="0" t="n">
        <v>1</v>
      </c>
      <c r="E36" s="0" t="n">
        <v>4</v>
      </c>
      <c r="F36" s="0" t="n">
        <v>5</v>
      </c>
      <c r="K36" s="0" t="s">
        <v>3019</v>
      </c>
      <c r="P36" s="54" t="n">
        <f aca="false">'Formato 6 a)'!B43</f>
        <v>0</v>
      </c>
      <c r="Q36" s="54" t="n">
        <f aca="false">'Formato 6 a)'!C43</f>
        <v>0</v>
      </c>
      <c r="R36" s="54" t="n">
        <f aca="false">'Formato 6 a)'!D43</f>
        <v>0</v>
      </c>
      <c r="S36" s="54" t="n">
        <f aca="false">'Formato 6 a)'!E43</f>
        <v>0</v>
      </c>
      <c r="T36" s="54" t="n">
        <f aca="false">'Formato 6 a)'!F43</f>
        <v>0</v>
      </c>
      <c r="U36" s="54" t="n">
        <f aca="false">'Formato 6 a)'!G43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6,1,1,4,6,0,0</v>
      </c>
      <c r="B37" s="0" t="n">
        <v>6</v>
      </c>
      <c r="C37" s="0" t="n">
        <v>1</v>
      </c>
      <c r="D37" s="0" t="n">
        <v>1</v>
      </c>
      <c r="E37" s="0" t="n">
        <v>4</v>
      </c>
      <c r="F37" s="0" t="n">
        <v>6</v>
      </c>
      <c r="K37" s="0" t="s">
        <v>3020</v>
      </c>
      <c r="P37" s="54" t="n">
        <f aca="false">'Formato 6 a)'!B44</f>
        <v>0</v>
      </c>
      <c r="Q37" s="54" t="n">
        <f aca="false">'Formato 6 a)'!C44</f>
        <v>0</v>
      </c>
      <c r="R37" s="54" t="n">
        <f aca="false">'Formato 6 a)'!D44</f>
        <v>0</v>
      </c>
      <c r="S37" s="54" t="n">
        <f aca="false">'Formato 6 a)'!E44</f>
        <v>0</v>
      </c>
      <c r="T37" s="54" t="n">
        <f aca="false">'Formato 6 a)'!F44</f>
        <v>0</v>
      </c>
      <c r="U37" s="54" t="n">
        <f aca="false">'Formato 6 a)'!G44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6,1,1,4,7,0,0</v>
      </c>
      <c r="B38" s="0" t="n">
        <v>6</v>
      </c>
      <c r="C38" s="0" t="n">
        <v>1</v>
      </c>
      <c r="D38" s="0" t="n">
        <v>1</v>
      </c>
      <c r="E38" s="0" t="n">
        <v>4</v>
      </c>
      <c r="F38" s="0" t="n">
        <v>7</v>
      </c>
      <c r="K38" s="0" t="s">
        <v>3021</v>
      </c>
      <c r="P38" s="54" t="n">
        <f aca="false">'Formato 6 a)'!B45</f>
        <v>0</v>
      </c>
      <c r="Q38" s="54" t="n">
        <f aca="false">'Formato 6 a)'!C45</f>
        <v>0</v>
      </c>
      <c r="R38" s="54" t="n">
        <f aca="false">'Formato 6 a)'!D45</f>
        <v>0</v>
      </c>
      <c r="S38" s="54" t="n">
        <f aca="false">'Formato 6 a)'!E45</f>
        <v>0</v>
      </c>
      <c r="T38" s="54" t="n">
        <f aca="false">'Formato 6 a)'!F45</f>
        <v>0</v>
      </c>
      <c r="U38" s="54" t="n">
        <f aca="false">'Formato 6 a)'!G45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6,1,1,4,8,0,0</v>
      </c>
      <c r="B39" s="0" t="n">
        <v>6</v>
      </c>
      <c r="C39" s="0" t="n">
        <v>1</v>
      </c>
      <c r="D39" s="0" t="n">
        <v>1</v>
      </c>
      <c r="E39" s="0" t="n">
        <v>4</v>
      </c>
      <c r="F39" s="0" t="n">
        <v>8</v>
      </c>
      <c r="K39" s="0" t="s">
        <v>3022</v>
      </c>
      <c r="P39" s="54" t="n">
        <f aca="false">'Formato 6 a)'!B46</f>
        <v>0</v>
      </c>
      <c r="Q39" s="54" t="n">
        <f aca="false">'Formato 6 a)'!C46</f>
        <v>0</v>
      </c>
      <c r="R39" s="54" t="n">
        <f aca="false">'Formato 6 a)'!D46</f>
        <v>0</v>
      </c>
      <c r="S39" s="54" t="n">
        <f aca="false">'Formato 6 a)'!E46</f>
        <v>0</v>
      </c>
      <c r="T39" s="54" t="n">
        <f aca="false">'Formato 6 a)'!F46</f>
        <v>0</v>
      </c>
      <c r="U39" s="54" t="n">
        <f aca="false">'Formato 6 a)'!G46</f>
        <v>0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6,1,1,4,9,0,0</v>
      </c>
      <c r="B40" s="0" t="n">
        <v>6</v>
      </c>
      <c r="C40" s="0" t="n">
        <v>1</v>
      </c>
      <c r="D40" s="0" t="n">
        <v>1</v>
      </c>
      <c r="E40" s="0" t="n">
        <v>4</v>
      </c>
      <c r="F40" s="0" t="n">
        <v>9</v>
      </c>
      <c r="K40" s="0" t="s">
        <v>3023</v>
      </c>
      <c r="P40" s="54" t="n">
        <f aca="false">'Formato 6 a)'!B47</f>
        <v>0</v>
      </c>
      <c r="Q40" s="54" t="n">
        <f aca="false">'Formato 6 a)'!C47</f>
        <v>0</v>
      </c>
      <c r="R40" s="54" t="n">
        <f aca="false">'Formato 6 a)'!D47</f>
        <v>0</v>
      </c>
      <c r="S40" s="54" t="n">
        <f aca="false">'Formato 6 a)'!E47</f>
        <v>0</v>
      </c>
      <c r="T40" s="54" t="n">
        <f aca="false">'Formato 6 a)'!F47</f>
        <v>0</v>
      </c>
      <c r="U40" s="54" t="n">
        <f aca="false">'Formato 6 a)'!G47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6,1,1,5,0,0,0</v>
      </c>
      <c r="B41" s="0" t="n">
        <v>6</v>
      </c>
      <c r="C41" s="0" t="n">
        <v>1</v>
      </c>
      <c r="D41" s="0" t="n">
        <v>1</v>
      </c>
      <c r="E41" s="0" t="n">
        <v>5</v>
      </c>
      <c r="J41" s="0" t="s">
        <v>3024</v>
      </c>
      <c r="P41" s="54" t="n">
        <f aca="false">'Formato 6 a)'!B48</f>
        <v>52000</v>
      </c>
      <c r="Q41" s="54" t="n">
        <f aca="false">'Formato 6 a)'!C48</f>
        <v>12300</v>
      </c>
      <c r="R41" s="54" t="n">
        <f aca="false">'Formato 6 a)'!D48</f>
        <v>64300</v>
      </c>
      <c r="S41" s="54" t="n">
        <f aca="false">'Formato 6 a)'!E48</f>
        <v>20899</v>
      </c>
      <c r="T41" s="54" t="n">
        <f aca="false">'Formato 6 a)'!F48</f>
        <v>20899</v>
      </c>
      <c r="U41" s="54" t="n">
        <f aca="false">'Formato 6 a)'!G48</f>
        <v>43401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6,1,1,5,1,0,0</v>
      </c>
      <c r="B42" s="0" t="n">
        <v>6</v>
      </c>
      <c r="C42" s="0" t="n">
        <v>1</v>
      </c>
      <c r="D42" s="0" t="n">
        <v>1</v>
      </c>
      <c r="E42" s="0" t="n">
        <v>5</v>
      </c>
      <c r="F42" s="0" t="n">
        <v>1</v>
      </c>
      <c r="K42" s="0" t="s">
        <v>3025</v>
      </c>
      <c r="P42" s="54" t="n">
        <f aca="false">'Formato 6 a)'!B49</f>
        <v>12000</v>
      </c>
      <c r="Q42" s="54" t="n">
        <f aca="false">'Formato 6 a)'!C49</f>
        <v>21900</v>
      </c>
      <c r="R42" s="54" t="n">
        <f aca="false">'Formato 6 a)'!D49</f>
        <v>33900</v>
      </c>
      <c r="S42" s="54" t="n">
        <f aca="false">'Formato 6 a)'!E49</f>
        <v>11550</v>
      </c>
      <c r="T42" s="54" t="n">
        <f aca="false">'Formato 6 a)'!F49</f>
        <v>20899</v>
      </c>
      <c r="U42" s="54" t="n">
        <f aca="false">'Formato 6 a)'!G49</f>
        <v>22350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6,1,1,5,2,0,0</v>
      </c>
      <c r="B43" s="0" t="n">
        <v>6</v>
      </c>
      <c r="C43" s="0" t="n">
        <v>1</v>
      </c>
      <c r="D43" s="0" t="n">
        <v>1</v>
      </c>
      <c r="E43" s="0" t="n">
        <v>5</v>
      </c>
      <c r="F43" s="0" t="n">
        <v>2</v>
      </c>
      <c r="K43" s="0" t="s">
        <v>3026</v>
      </c>
      <c r="P43" s="54" t="n">
        <f aca="false">'Formato 6 a)'!B50</f>
        <v>40000</v>
      </c>
      <c r="Q43" s="54" t="n">
        <f aca="false">'Formato 6 a)'!C50</f>
        <v>-9600</v>
      </c>
      <c r="R43" s="54" t="n">
        <f aca="false">'Formato 6 a)'!D50</f>
        <v>30400</v>
      </c>
      <c r="S43" s="54" t="n">
        <f aca="false">'Formato 6 a)'!E50</f>
        <v>9349</v>
      </c>
      <c r="T43" s="54" t="n">
        <f aca="false">'Formato 6 a)'!F50</f>
        <v>0</v>
      </c>
      <c r="U43" s="54" t="n">
        <f aca="false">'Formato 6 a)'!G50</f>
        <v>21051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6,1,1,5,3,0,0</v>
      </c>
      <c r="B44" s="0" t="n">
        <v>6</v>
      </c>
      <c r="C44" s="0" t="n">
        <v>1</v>
      </c>
      <c r="D44" s="0" t="n">
        <v>1</v>
      </c>
      <c r="E44" s="0" t="n">
        <v>5</v>
      </c>
      <c r="F44" s="0" t="n">
        <v>3</v>
      </c>
      <c r="K44" s="0" t="s">
        <v>3027</v>
      </c>
      <c r="P44" s="54" t="n">
        <f aca="false">'Formato 6 a)'!B51</f>
        <v>0</v>
      </c>
      <c r="Q44" s="54" t="n">
        <f aca="false">'Formato 6 a)'!C51</f>
        <v>0</v>
      </c>
      <c r="R44" s="54" t="n">
        <f aca="false">'Formato 6 a)'!D51</f>
        <v>0</v>
      </c>
      <c r="S44" s="54" t="n">
        <f aca="false">'Formato 6 a)'!E51</f>
        <v>0</v>
      </c>
      <c r="T44" s="54" t="n">
        <f aca="false">'Formato 6 a)'!F51</f>
        <v>0</v>
      </c>
      <c r="U44" s="54" t="n">
        <f aca="false">'Formato 6 a)'!G51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6,1,1,5,4,0,0</v>
      </c>
      <c r="B45" s="0" t="n">
        <v>6</v>
      </c>
      <c r="C45" s="0" t="n">
        <v>1</v>
      </c>
      <c r="D45" s="0" t="n">
        <v>1</v>
      </c>
      <c r="E45" s="0" t="n">
        <v>5</v>
      </c>
      <c r="F45" s="0" t="n">
        <v>4</v>
      </c>
      <c r="K45" s="0" t="s">
        <v>3028</v>
      </c>
      <c r="P45" s="54" t="n">
        <f aca="false">'Formato 6 a)'!B52</f>
        <v>0</v>
      </c>
      <c r="Q45" s="54" t="n">
        <f aca="false">'Formato 6 a)'!C52</f>
        <v>0</v>
      </c>
      <c r="R45" s="54" t="n">
        <f aca="false">'Formato 6 a)'!D52</f>
        <v>0</v>
      </c>
      <c r="S45" s="54" t="n">
        <f aca="false">'Formato 6 a)'!E52</f>
        <v>0</v>
      </c>
      <c r="T45" s="54" t="n">
        <f aca="false">'Formato 6 a)'!F52</f>
        <v>0</v>
      </c>
      <c r="U45" s="54" t="n">
        <f aca="false">'Formato 6 a)'!G52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6,1,1,5,5,0,0</v>
      </c>
      <c r="B46" s="0" t="n">
        <v>6</v>
      </c>
      <c r="C46" s="0" t="n">
        <v>1</v>
      </c>
      <c r="D46" s="0" t="n">
        <v>1</v>
      </c>
      <c r="E46" s="0" t="n">
        <v>5</v>
      </c>
      <c r="F46" s="0" t="n">
        <v>5</v>
      </c>
      <c r="K46" s="0" t="s">
        <v>3029</v>
      </c>
      <c r="P46" s="54" t="n">
        <f aca="false">'Formato 6 a)'!B53</f>
        <v>0</v>
      </c>
      <c r="Q46" s="54" t="n">
        <f aca="false">'Formato 6 a)'!C53</f>
        <v>0</v>
      </c>
      <c r="R46" s="54" t="n">
        <f aca="false">'Formato 6 a)'!D53</f>
        <v>0</v>
      </c>
      <c r="S46" s="54" t="n">
        <f aca="false">'Formato 6 a)'!E53</f>
        <v>0</v>
      </c>
      <c r="T46" s="54" t="n">
        <f aca="false">'Formato 6 a)'!F53</f>
        <v>0</v>
      </c>
      <c r="U46" s="54" t="n">
        <f aca="false">'Formato 6 a)'!G53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6,1,1,5,6,0,0</v>
      </c>
      <c r="B47" s="0" t="n">
        <v>6</v>
      </c>
      <c r="C47" s="0" t="n">
        <v>1</v>
      </c>
      <c r="D47" s="0" t="n">
        <v>1</v>
      </c>
      <c r="E47" s="0" t="n">
        <v>5</v>
      </c>
      <c r="F47" s="0" t="n">
        <v>6</v>
      </c>
      <c r="K47" s="0" t="s">
        <v>3030</v>
      </c>
      <c r="P47" s="54" t="n">
        <f aca="false">'Formato 6 a)'!B54</f>
        <v>0</v>
      </c>
      <c r="Q47" s="54" t="n">
        <f aca="false">'Formato 6 a)'!C54</f>
        <v>0</v>
      </c>
      <c r="R47" s="54" t="n">
        <f aca="false">'Formato 6 a)'!D54</f>
        <v>0</v>
      </c>
      <c r="S47" s="54" t="n">
        <f aca="false">'Formato 6 a)'!E54</f>
        <v>0</v>
      </c>
      <c r="T47" s="54" t="n">
        <f aca="false">'Formato 6 a)'!F54</f>
        <v>0</v>
      </c>
      <c r="U47" s="54" t="n">
        <f aca="false">'Formato 6 a)'!G54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6,1,1,5,7,0,0</v>
      </c>
      <c r="B48" s="0" t="n">
        <v>6</v>
      </c>
      <c r="C48" s="0" t="n">
        <v>1</v>
      </c>
      <c r="D48" s="0" t="n">
        <v>1</v>
      </c>
      <c r="E48" s="0" t="n">
        <v>5</v>
      </c>
      <c r="F48" s="0" t="n">
        <v>7</v>
      </c>
      <c r="K48" s="0" t="s">
        <v>3031</v>
      </c>
      <c r="P48" s="54" t="n">
        <f aca="false">'Formato 6 a)'!B55</f>
        <v>0</v>
      </c>
      <c r="Q48" s="54" t="n">
        <f aca="false">'Formato 6 a)'!C55</f>
        <v>0</v>
      </c>
      <c r="R48" s="54" t="n">
        <f aca="false">'Formato 6 a)'!D55</f>
        <v>0</v>
      </c>
      <c r="S48" s="54" t="n">
        <f aca="false">'Formato 6 a)'!E55</f>
        <v>0</v>
      </c>
      <c r="T48" s="54" t="n">
        <f aca="false">'Formato 6 a)'!F55</f>
        <v>0</v>
      </c>
      <c r="U48" s="54" t="n">
        <f aca="false">'Formato 6 a)'!G55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6,1,1,5,8,0,0</v>
      </c>
      <c r="B49" s="0" t="n">
        <v>6</v>
      </c>
      <c r="C49" s="0" t="n">
        <v>1</v>
      </c>
      <c r="D49" s="0" t="n">
        <v>1</v>
      </c>
      <c r="E49" s="0" t="n">
        <v>5</v>
      </c>
      <c r="F49" s="0" t="n">
        <v>8</v>
      </c>
      <c r="K49" s="0" t="s">
        <v>3032</v>
      </c>
      <c r="P49" s="54" t="n">
        <f aca="false">'Formato 6 a)'!B56</f>
        <v>0</v>
      </c>
      <c r="Q49" s="54" t="n">
        <f aca="false">'Formato 6 a)'!C56</f>
        <v>0</v>
      </c>
      <c r="R49" s="54" t="n">
        <f aca="false">'Formato 6 a)'!D56</f>
        <v>0</v>
      </c>
      <c r="S49" s="54" t="n">
        <f aca="false">'Formato 6 a)'!E56</f>
        <v>0</v>
      </c>
      <c r="T49" s="54" t="n">
        <f aca="false">'Formato 6 a)'!F56</f>
        <v>0</v>
      </c>
      <c r="U49" s="54" t="n">
        <f aca="false">'Formato 6 a)'!G56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6,1,1,5,9,0,0</v>
      </c>
      <c r="B50" s="0" t="n">
        <v>6</v>
      </c>
      <c r="C50" s="0" t="n">
        <v>1</v>
      </c>
      <c r="D50" s="0" t="n">
        <v>1</v>
      </c>
      <c r="E50" s="0" t="n">
        <v>5</v>
      </c>
      <c r="F50" s="0" t="n">
        <v>9</v>
      </c>
      <c r="K50" s="0" t="s">
        <v>3033</v>
      </c>
      <c r="P50" s="54" t="n">
        <f aca="false">'Formato 6 a)'!B57</f>
        <v>0</v>
      </c>
      <c r="Q50" s="54" t="n">
        <f aca="false">'Formato 6 a)'!C57</f>
        <v>0</v>
      </c>
      <c r="R50" s="54" t="n">
        <f aca="false">'Formato 6 a)'!D57</f>
        <v>0</v>
      </c>
      <c r="S50" s="54" t="n">
        <f aca="false">'Formato 6 a)'!E57</f>
        <v>0</v>
      </c>
      <c r="T50" s="54" t="n">
        <f aca="false">'Formato 6 a)'!F57</f>
        <v>0</v>
      </c>
      <c r="U50" s="54" t="n">
        <f aca="false">'Formato 6 a)'!G57</f>
        <v>0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6,1,1,6,0,0,0</v>
      </c>
      <c r="B51" s="0" t="n">
        <v>6</v>
      </c>
      <c r="C51" s="0" t="n">
        <v>1</v>
      </c>
      <c r="D51" s="0" t="n">
        <v>1</v>
      </c>
      <c r="E51" s="0" t="n">
        <v>6</v>
      </c>
      <c r="J51" s="0" t="s">
        <v>3034</v>
      </c>
      <c r="P51" s="54" t="n">
        <f aca="false">'Formato 6 a)'!B58</f>
        <v>0</v>
      </c>
      <c r="Q51" s="54" t="n">
        <f aca="false">'Formato 6 a)'!C58</f>
        <v>0</v>
      </c>
      <c r="R51" s="54" t="n">
        <f aca="false">'Formato 6 a)'!D58</f>
        <v>0</v>
      </c>
      <c r="S51" s="54" t="n">
        <f aca="false">'Formato 6 a)'!E58</f>
        <v>0</v>
      </c>
      <c r="T51" s="54" t="n">
        <f aca="false">'Formato 6 a)'!F58</f>
        <v>0</v>
      </c>
      <c r="U51" s="54" t="n">
        <f aca="false">'Formato 6 a)'!G58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6,1,1,6,1,0,0</v>
      </c>
      <c r="B52" s="0" t="n">
        <v>6</v>
      </c>
      <c r="C52" s="0" t="n">
        <v>1</v>
      </c>
      <c r="D52" s="0" t="n">
        <v>1</v>
      </c>
      <c r="E52" s="0" t="n">
        <v>6</v>
      </c>
      <c r="F52" s="0" t="n">
        <v>1</v>
      </c>
      <c r="K52" s="0" t="s">
        <v>3035</v>
      </c>
      <c r="P52" s="54" t="n">
        <f aca="false">'Formato 6 a)'!B59</f>
        <v>0</v>
      </c>
      <c r="Q52" s="54" t="n">
        <f aca="false">'Formato 6 a)'!C59</f>
        <v>0</v>
      </c>
      <c r="R52" s="54" t="n">
        <f aca="false">'Formato 6 a)'!D59</f>
        <v>0</v>
      </c>
      <c r="S52" s="54" t="n">
        <f aca="false">'Formato 6 a)'!E59</f>
        <v>0</v>
      </c>
      <c r="T52" s="54" t="n">
        <f aca="false">'Formato 6 a)'!F59</f>
        <v>0</v>
      </c>
      <c r="U52" s="54" t="n">
        <f aca="false">'Formato 6 a)'!G59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6,1,1,6,2,0,0</v>
      </c>
      <c r="B53" s="0" t="n">
        <v>6</v>
      </c>
      <c r="C53" s="0" t="n">
        <v>1</v>
      </c>
      <c r="D53" s="0" t="n">
        <v>1</v>
      </c>
      <c r="E53" s="0" t="n">
        <v>6</v>
      </c>
      <c r="F53" s="0" t="n">
        <v>2</v>
      </c>
      <c r="K53" s="0" t="s">
        <v>3036</v>
      </c>
      <c r="P53" s="54" t="n">
        <f aca="false">'Formato 6 a)'!B60</f>
        <v>0</v>
      </c>
      <c r="Q53" s="54" t="n">
        <f aca="false">'Formato 6 a)'!C60</f>
        <v>0</v>
      </c>
      <c r="R53" s="54" t="n">
        <f aca="false">'Formato 6 a)'!D60</f>
        <v>0</v>
      </c>
      <c r="S53" s="54" t="n">
        <f aca="false">'Formato 6 a)'!E60</f>
        <v>0</v>
      </c>
      <c r="T53" s="54" t="n">
        <f aca="false">'Formato 6 a)'!F60</f>
        <v>0</v>
      </c>
      <c r="U53" s="54" t="n">
        <f aca="false">'Formato 6 a)'!G60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6,1,1,6,3,0,0</v>
      </c>
      <c r="B54" s="0" t="n">
        <v>6</v>
      </c>
      <c r="C54" s="0" t="n">
        <v>1</v>
      </c>
      <c r="D54" s="0" t="n">
        <v>1</v>
      </c>
      <c r="E54" s="0" t="n">
        <v>6</v>
      </c>
      <c r="F54" s="0" t="n">
        <v>3</v>
      </c>
      <c r="K54" s="0" t="s">
        <v>3037</v>
      </c>
      <c r="P54" s="54" t="n">
        <f aca="false">'Formato 6 a)'!B61</f>
        <v>0</v>
      </c>
      <c r="Q54" s="54" t="n">
        <f aca="false">'Formato 6 a)'!C61</f>
        <v>0</v>
      </c>
      <c r="R54" s="54" t="n">
        <f aca="false">'Formato 6 a)'!D61</f>
        <v>0</v>
      </c>
      <c r="S54" s="54" t="n">
        <f aca="false">'Formato 6 a)'!E61</f>
        <v>0</v>
      </c>
      <c r="T54" s="54" t="n">
        <f aca="false">'Formato 6 a)'!F61</f>
        <v>0</v>
      </c>
      <c r="U54" s="54" t="n">
        <f aca="false">'Formato 6 a)'!G61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6,1,1,7,0,0,0</v>
      </c>
      <c r="B55" s="0" t="n">
        <v>6</v>
      </c>
      <c r="C55" s="0" t="n">
        <v>1</v>
      </c>
      <c r="D55" s="0" t="n">
        <v>1</v>
      </c>
      <c r="E55" s="0" t="n">
        <v>7</v>
      </c>
      <c r="J55" s="0" t="s">
        <v>3038</v>
      </c>
      <c r="P55" s="54" t="n">
        <f aca="false">'Formato 6 a)'!B62</f>
        <v>2100.57</v>
      </c>
      <c r="Q55" s="54" t="n">
        <f aca="false">'Formato 6 a)'!C62</f>
        <v>-1266.29</v>
      </c>
      <c r="R55" s="54" t="n">
        <f aca="false">'Formato 6 a)'!D62</f>
        <v>834.28</v>
      </c>
      <c r="S55" s="54" t="n">
        <f aca="false">'Formato 6 a)'!E62</f>
        <v>0</v>
      </c>
      <c r="T55" s="54" t="n">
        <f aca="false">'Formato 6 a)'!F62</f>
        <v>0</v>
      </c>
      <c r="U55" s="54" t="n">
        <f aca="false">'Formato 6 a)'!G62</f>
        <v>834.28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6,1,1,7,1,0,0</v>
      </c>
      <c r="B56" s="0" t="n">
        <v>6</v>
      </c>
      <c r="C56" s="0" t="n">
        <v>1</v>
      </c>
      <c r="D56" s="0" t="n">
        <v>1</v>
      </c>
      <c r="E56" s="0" t="n">
        <v>7</v>
      </c>
      <c r="F56" s="0" t="n">
        <v>1</v>
      </c>
      <c r="K56" s="0" t="s">
        <v>3039</v>
      </c>
      <c r="P56" s="54" t="n">
        <f aca="false">'Formato 6 a)'!B63</f>
        <v>0</v>
      </c>
      <c r="Q56" s="54" t="n">
        <f aca="false">'Formato 6 a)'!C63</f>
        <v>0</v>
      </c>
      <c r="R56" s="54" t="n">
        <f aca="false">'Formato 6 a)'!D63</f>
        <v>0</v>
      </c>
      <c r="S56" s="54" t="n">
        <f aca="false">'Formato 6 a)'!E63</f>
        <v>0</v>
      </c>
      <c r="T56" s="54" t="n">
        <f aca="false">'Formato 6 a)'!F63</f>
        <v>0</v>
      </c>
      <c r="U56" s="54" t="n">
        <f aca="false">'Formato 6 a)'!G63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6,1,1,7,2,0,0</v>
      </c>
      <c r="B57" s="0" t="n">
        <v>6</v>
      </c>
      <c r="C57" s="0" t="n">
        <v>1</v>
      </c>
      <c r="D57" s="0" t="n">
        <v>1</v>
      </c>
      <c r="E57" s="0" t="n">
        <v>7</v>
      </c>
      <c r="F57" s="0" t="n">
        <v>2</v>
      </c>
      <c r="K57" s="0" t="s">
        <v>3040</v>
      </c>
      <c r="P57" s="54" t="n">
        <f aca="false">'Formato 6 a)'!B64</f>
        <v>0</v>
      </c>
      <c r="Q57" s="54" t="n">
        <f aca="false">'Formato 6 a)'!C64</f>
        <v>0</v>
      </c>
      <c r="R57" s="54" t="n">
        <f aca="false">'Formato 6 a)'!D64</f>
        <v>0</v>
      </c>
      <c r="S57" s="54" t="n">
        <f aca="false">'Formato 6 a)'!E64</f>
        <v>0</v>
      </c>
      <c r="T57" s="54" t="n">
        <f aca="false">'Formato 6 a)'!F64</f>
        <v>0</v>
      </c>
      <c r="U57" s="54" t="n">
        <f aca="false">'Formato 6 a)'!G64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6,1,1,7,3,0,0</v>
      </c>
      <c r="B58" s="0" t="n">
        <v>6</v>
      </c>
      <c r="C58" s="0" t="n">
        <v>1</v>
      </c>
      <c r="D58" s="0" t="n">
        <v>1</v>
      </c>
      <c r="E58" s="0" t="n">
        <v>7</v>
      </c>
      <c r="F58" s="0" t="n">
        <v>3</v>
      </c>
      <c r="K58" s="0" t="s">
        <v>3041</v>
      </c>
      <c r="P58" s="54" t="n">
        <f aca="false">'Formato 6 a)'!B65</f>
        <v>0</v>
      </c>
      <c r="Q58" s="54" t="n">
        <f aca="false">'Formato 6 a)'!C65</f>
        <v>0</v>
      </c>
      <c r="R58" s="54" t="n">
        <f aca="false">'Formato 6 a)'!D65</f>
        <v>0</v>
      </c>
      <c r="S58" s="54" t="n">
        <f aca="false">'Formato 6 a)'!E65</f>
        <v>0</v>
      </c>
      <c r="T58" s="54" t="n">
        <f aca="false">'Formato 6 a)'!F65</f>
        <v>0</v>
      </c>
      <c r="U58" s="54" t="n">
        <f aca="false">'Formato 6 a)'!G65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6,1,1,7,4,0,0</v>
      </c>
      <c r="B59" s="0" t="n">
        <v>6</v>
      </c>
      <c r="C59" s="0" t="n">
        <v>1</v>
      </c>
      <c r="D59" s="0" t="n">
        <v>1</v>
      </c>
      <c r="E59" s="0" t="n">
        <v>7</v>
      </c>
      <c r="F59" s="0" t="n">
        <v>4</v>
      </c>
      <c r="K59" s="0" t="s">
        <v>3042</v>
      </c>
      <c r="P59" s="54" t="n">
        <f aca="false">'Formato 6 a)'!B66</f>
        <v>0</v>
      </c>
      <c r="Q59" s="54" t="n">
        <f aca="false">'Formato 6 a)'!C66</f>
        <v>0</v>
      </c>
      <c r="R59" s="54" t="n">
        <f aca="false">'Formato 6 a)'!D66</f>
        <v>0</v>
      </c>
      <c r="S59" s="54" t="n">
        <f aca="false">'Formato 6 a)'!E66</f>
        <v>0</v>
      </c>
      <c r="T59" s="54" t="n">
        <f aca="false">'Formato 6 a)'!F66</f>
        <v>0</v>
      </c>
      <c r="U59" s="54" t="n">
        <f aca="false">'Formato 6 a)'!G66</f>
        <v>0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6,1,1,7,5,0,0</v>
      </c>
      <c r="B60" s="0" t="n">
        <v>6</v>
      </c>
      <c r="C60" s="0" t="n">
        <v>1</v>
      </c>
      <c r="D60" s="0" t="n">
        <v>1</v>
      </c>
      <c r="E60" s="0" t="n">
        <v>7</v>
      </c>
      <c r="F60" s="0" t="n">
        <v>5</v>
      </c>
      <c r="K60" s="0" t="s">
        <v>3043</v>
      </c>
      <c r="P60" s="54" t="n">
        <f aca="false">'Formato 6 a)'!B67</f>
        <v>0</v>
      </c>
      <c r="Q60" s="54" t="n">
        <f aca="false">'Formato 6 a)'!C67</f>
        <v>0</v>
      </c>
      <c r="R60" s="54" t="n">
        <f aca="false">'Formato 6 a)'!D67</f>
        <v>0</v>
      </c>
      <c r="S60" s="54" t="n">
        <f aca="false">'Formato 6 a)'!E67</f>
        <v>0</v>
      </c>
      <c r="T60" s="54" t="n">
        <f aca="false">'Formato 6 a)'!F67</f>
        <v>0</v>
      </c>
      <c r="U60" s="54" t="n">
        <f aca="false">'Formato 6 a)'!G67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6,1,1,7,5,1,0</v>
      </c>
      <c r="B61" s="0" t="n">
        <v>6</v>
      </c>
      <c r="C61" s="0" t="n">
        <v>1</v>
      </c>
      <c r="D61" s="0" t="n">
        <v>1</v>
      </c>
      <c r="E61" s="0" t="n">
        <v>7</v>
      </c>
      <c r="F61" s="0" t="n">
        <v>5</v>
      </c>
      <c r="G61" s="0" t="n">
        <v>1</v>
      </c>
      <c r="L61" s="0" t="s">
        <v>3044</v>
      </c>
      <c r="P61" s="54" t="n">
        <f aca="false">'Formato 6 a)'!B68</f>
        <v>0</v>
      </c>
      <c r="Q61" s="54" t="n">
        <f aca="false">'Formato 6 a)'!C68</f>
        <v>0</v>
      </c>
      <c r="R61" s="54" t="n">
        <f aca="false">'Formato 6 a)'!D68</f>
        <v>0</v>
      </c>
      <c r="S61" s="54" t="n">
        <f aca="false">'Formato 6 a)'!E68</f>
        <v>0</v>
      </c>
      <c r="T61" s="54" t="n">
        <f aca="false">'Formato 6 a)'!F68</f>
        <v>0</v>
      </c>
      <c r="U61" s="54" t="n">
        <f aca="false">'Formato 6 a)'!G68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6,1,1,7,6,0,0</v>
      </c>
      <c r="B62" s="0" t="n">
        <v>6</v>
      </c>
      <c r="C62" s="0" t="n">
        <v>1</v>
      </c>
      <c r="D62" s="0" t="n">
        <v>1</v>
      </c>
      <c r="E62" s="0" t="n">
        <v>7</v>
      </c>
      <c r="F62" s="0" t="n">
        <v>6</v>
      </c>
      <c r="K62" s="0" t="s">
        <v>3045</v>
      </c>
      <c r="L62" s="122"/>
      <c r="P62" s="54" t="n">
        <f aca="false">'Formato 6 a)'!B69</f>
        <v>0</v>
      </c>
      <c r="Q62" s="54" t="n">
        <f aca="false">'Formato 6 a)'!C69</f>
        <v>0</v>
      </c>
      <c r="R62" s="54" t="n">
        <f aca="false">'Formato 6 a)'!D69</f>
        <v>0</v>
      </c>
      <c r="S62" s="54" t="n">
        <f aca="false">'Formato 6 a)'!E69</f>
        <v>0</v>
      </c>
      <c r="T62" s="54" t="n">
        <f aca="false">'Formato 6 a)'!F69</f>
        <v>0</v>
      </c>
      <c r="U62" s="54" t="n">
        <f aca="false">'Formato 6 a)'!G69</f>
        <v>0</v>
      </c>
    </row>
    <row r="63" customFormat="false" ht="1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6,1,1,7,7,0,0</v>
      </c>
      <c r="B63" s="0" t="n">
        <v>6</v>
      </c>
      <c r="C63" s="0" t="n">
        <v>1</v>
      </c>
      <c r="D63" s="0" t="n">
        <v>1</v>
      </c>
      <c r="E63" s="0" t="n">
        <v>7</v>
      </c>
      <c r="F63" s="0" t="n">
        <v>7</v>
      </c>
      <c r="K63" s="0" t="s">
        <v>3046</v>
      </c>
      <c r="P63" s="54" t="n">
        <f aca="false">'Formato 6 a)'!B70</f>
        <v>2100.57</v>
      </c>
      <c r="Q63" s="54" t="n">
        <f aca="false">'Formato 6 a)'!C70</f>
        <v>-1266.29</v>
      </c>
      <c r="R63" s="54" t="n">
        <f aca="false">'Formato 6 a)'!D70</f>
        <v>834.28</v>
      </c>
      <c r="S63" s="54" t="n">
        <f aca="false">'Formato 6 a)'!E70</f>
        <v>0</v>
      </c>
      <c r="T63" s="54" t="n">
        <f aca="false">'Formato 6 a)'!F70</f>
        <v>0</v>
      </c>
      <c r="U63" s="54" t="n">
        <f aca="false">'Formato 6 a)'!G70</f>
        <v>834.28</v>
      </c>
    </row>
    <row r="64" customFormat="false" ht="1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 s="0" t="n">
        <v>6</v>
      </c>
      <c r="C64" s="0" t="n">
        <v>1</v>
      </c>
      <c r="D64" s="0" t="n">
        <v>1</v>
      </c>
      <c r="E64" s="0" t="n">
        <v>8</v>
      </c>
      <c r="J64" s="0" t="s">
        <v>3047</v>
      </c>
      <c r="P64" s="54" t="n">
        <f aca="false">'Formato 6 a)'!B71</f>
        <v>0</v>
      </c>
      <c r="Q64" s="54" t="n">
        <f aca="false">'Formato 6 a)'!C71</f>
        <v>0</v>
      </c>
      <c r="R64" s="54" t="n">
        <f aca="false">'Formato 6 a)'!D71</f>
        <v>0</v>
      </c>
      <c r="S64" s="54" t="n">
        <f aca="false">'Formato 6 a)'!E71</f>
        <v>0</v>
      </c>
      <c r="T64" s="54" t="n">
        <f aca="false">'Formato 6 a)'!F71</f>
        <v>0</v>
      </c>
      <c r="U64" s="54" t="n">
        <f aca="false">'Formato 6 a)'!G71</f>
        <v>0</v>
      </c>
    </row>
    <row r="65" customFormat="false" ht="1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6,1,1,8,1,0,0</v>
      </c>
      <c r="B65" s="0" t="n">
        <v>6</v>
      </c>
      <c r="C65" s="0" t="n">
        <v>1</v>
      </c>
      <c r="D65" s="0" t="n">
        <v>1</v>
      </c>
      <c r="E65" s="0" t="n">
        <v>8</v>
      </c>
      <c r="F65" s="0" t="n">
        <v>1</v>
      </c>
      <c r="K65" s="0" t="s">
        <v>2853</v>
      </c>
      <c r="P65" s="54" t="n">
        <f aca="false">'Formato 6 a)'!B72</f>
        <v>0</v>
      </c>
      <c r="Q65" s="54" t="n">
        <f aca="false">'Formato 6 a)'!C72</f>
        <v>0</v>
      </c>
      <c r="R65" s="54" t="n">
        <f aca="false">'Formato 6 a)'!D72</f>
        <v>0</v>
      </c>
      <c r="S65" s="54" t="n">
        <f aca="false">'Formato 6 a)'!E72</f>
        <v>0</v>
      </c>
      <c r="T65" s="54" t="n">
        <f aca="false">'Formato 6 a)'!F72</f>
        <v>0</v>
      </c>
      <c r="U65" s="54" t="n">
        <f aca="false">'Formato 6 a)'!G72</f>
        <v>0</v>
      </c>
    </row>
    <row r="66" customFormat="false" ht="1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6,1,1,8,2,0,0</v>
      </c>
      <c r="B66" s="0" t="n">
        <v>6</v>
      </c>
      <c r="C66" s="0" t="n">
        <v>1</v>
      </c>
      <c r="D66" s="0" t="n">
        <v>1</v>
      </c>
      <c r="E66" s="0" t="n">
        <v>8</v>
      </c>
      <c r="F66" s="0" t="n">
        <v>2</v>
      </c>
      <c r="K66" s="0" t="s">
        <v>2587</v>
      </c>
      <c r="P66" s="54" t="n">
        <f aca="false">'Formato 6 a)'!B73</f>
        <v>0</v>
      </c>
      <c r="Q66" s="54" t="n">
        <f aca="false">'Formato 6 a)'!C73</f>
        <v>0</v>
      </c>
      <c r="R66" s="54" t="n">
        <f aca="false">'Formato 6 a)'!D73</f>
        <v>0</v>
      </c>
      <c r="S66" s="54" t="n">
        <f aca="false">'Formato 6 a)'!E73</f>
        <v>0</v>
      </c>
      <c r="T66" s="54" t="n">
        <f aca="false">'Formato 6 a)'!F73</f>
        <v>0</v>
      </c>
      <c r="U66" s="54" t="n">
        <f aca="false">'Formato 6 a)'!G73</f>
        <v>0</v>
      </c>
    </row>
    <row r="67" customFormat="false" ht="1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6,1,1,8,3,0,0</v>
      </c>
      <c r="B67" s="0" t="n">
        <v>6</v>
      </c>
      <c r="C67" s="0" t="n">
        <v>1</v>
      </c>
      <c r="D67" s="0" t="n">
        <v>1</v>
      </c>
      <c r="E67" s="0" t="n">
        <v>8</v>
      </c>
      <c r="F67" s="0" t="n">
        <v>3</v>
      </c>
      <c r="K67" s="0" t="s">
        <v>2872</v>
      </c>
      <c r="P67" s="54" t="n">
        <f aca="false">'Formato 6 a)'!B74</f>
        <v>0</v>
      </c>
      <c r="Q67" s="54" t="n">
        <f aca="false">'Formato 6 a)'!C74</f>
        <v>0</v>
      </c>
      <c r="R67" s="54" t="n">
        <f aca="false">'Formato 6 a)'!D74</f>
        <v>0</v>
      </c>
      <c r="S67" s="54" t="n">
        <f aca="false">'Formato 6 a)'!E74</f>
        <v>0</v>
      </c>
      <c r="T67" s="54" t="n">
        <f aca="false">'Formato 6 a)'!F74</f>
        <v>0</v>
      </c>
      <c r="U67" s="54" t="n">
        <f aca="false">'Formato 6 a)'!G74</f>
        <v>0</v>
      </c>
    </row>
    <row r="68" customFormat="false" ht="1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6,1,1,9,0,0,0</v>
      </c>
      <c r="B68" s="0" t="n">
        <v>6</v>
      </c>
      <c r="C68" s="0" t="n">
        <v>1</v>
      </c>
      <c r="D68" s="0" t="n">
        <v>1</v>
      </c>
      <c r="E68" s="0" t="n">
        <v>9</v>
      </c>
      <c r="J68" s="0" t="s">
        <v>2649</v>
      </c>
      <c r="P68" s="54" t="n">
        <f aca="false">'Formato 6 a)'!B75</f>
        <v>0</v>
      </c>
      <c r="Q68" s="54" t="n">
        <f aca="false">'Formato 6 a)'!C75</f>
        <v>0</v>
      </c>
      <c r="R68" s="54" t="n">
        <f aca="false">'Formato 6 a)'!D75</f>
        <v>0</v>
      </c>
      <c r="S68" s="54" t="n">
        <f aca="false">'Formato 6 a)'!E75</f>
        <v>0</v>
      </c>
      <c r="T68" s="54" t="n">
        <f aca="false">'Formato 6 a)'!F75</f>
        <v>0</v>
      </c>
      <c r="U68" s="54" t="n">
        <f aca="false">'Formato 6 a)'!G75</f>
        <v>0</v>
      </c>
    </row>
    <row r="69" customFormat="false" ht="15" hidden="false" customHeight="false" outlineLevel="0" collapsed="false">
      <c r="A69" s="32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6,1,1,9,1,0,0</v>
      </c>
      <c r="B69" s="0" t="n">
        <v>6</v>
      </c>
      <c r="C69" s="0" t="n">
        <v>1</v>
      </c>
      <c r="D69" s="0" t="n">
        <v>1</v>
      </c>
      <c r="E69" s="0" t="n">
        <v>9</v>
      </c>
      <c r="F69" s="0" t="n">
        <v>1</v>
      </c>
      <c r="K69" s="0" t="s">
        <v>3048</v>
      </c>
      <c r="P69" s="54" t="n">
        <f aca="false">'Formato 6 a)'!B76</f>
        <v>0</v>
      </c>
      <c r="Q69" s="54" t="n">
        <f aca="false">'Formato 6 a)'!C76</f>
        <v>0</v>
      </c>
      <c r="R69" s="54" t="n">
        <f aca="false">'Formato 6 a)'!D76</f>
        <v>0</v>
      </c>
      <c r="S69" s="54" t="n">
        <f aca="false">'Formato 6 a)'!E76</f>
        <v>0</v>
      </c>
      <c r="T69" s="54" t="n">
        <f aca="false">'Formato 6 a)'!F76</f>
        <v>0</v>
      </c>
      <c r="U69" s="54" t="n">
        <f aca="false">'Formato 6 a)'!G76</f>
        <v>0</v>
      </c>
    </row>
    <row r="70" customFormat="false" ht="15" hidden="false" customHeight="false" outlineLevel="0" collapsed="false">
      <c r="A70" s="32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6,1,1,9,2,0,0</v>
      </c>
      <c r="B70" s="0" t="n">
        <v>6</v>
      </c>
      <c r="C70" s="0" t="n">
        <v>1</v>
      </c>
      <c r="D70" s="0" t="n">
        <v>1</v>
      </c>
      <c r="E70" s="0" t="n">
        <v>9</v>
      </c>
      <c r="F70" s="0" t="n">
        <v>2</v>
      </c>
      <c r="K70" s="0" t="s">
        <v>3049</v>
      </c>
      <c r="P70" s="54" t="n">
        <f aca="false">'Formato 6 a)'!B77</f>
        <v>0</v>
      </c>
      <c r="Q70" s="54" t="n">
        <f aca="false">'Formato 6 a)'!C77</f>
        <v>0</v>
      </c>
      <c r="R70" s="54" t="n">
        <f aca="false">'Formato 6 a)'!D77</f>
        <v>0</v>
      </c>
      <c r="S70" s="54" t="n">
        <f aca="false">'Formato 6 a)'!E77</f>
        <v>0</v>
      </c>
      <c r="T70" s="54" t="n">
        <f aca="false">'Formato 6 a)'!F77</f>
        <v>0</v>
      </c>
      <c r="U70" s="54" t="n">
        <f aca="false">'Formato 6 a)'!G77</f>
        <v>0</v>
      </c>
    </row>
    <row r="71" customFormat="false" ht="15" hidden="false" customHeight="false" outlineLevel="0" collapsed="false">
      <c r="A71" s="32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6,1,1,9,3,0,0</v>
      </c>
      <c r="B71" s="0" t="n">
        <v>6</v>
      </c>
      <c r="C71" s="0" t="n">
        <v>1</v>
      </c>
      <c r="D71" s="0" t="n">
        <v>1</v>
      </c>
      <c r="E71" s="0" t="n">
        <v>9</v>
      </c>
      <c r="F71" s="0" t="n">
        <v>3</v>
      </c>
      <c r="K71" s="0" t="s">
        <v>3050</v>
      </c>
      <c r="P71" s="54" t="n">
        <f aca="false">'Formato 6 a)'!B78</f>
        <v>0</v>
      </c>
      <c r="Q71" s="54" t="n">
        <f aca="false">'Formato 6 a)'!C78</f>
        <v>0</v>
      </c>
      <c r="R71" s="54" t="n">
        <f aca="false">'Formato 6 a)'!D78</f>
        <v>0</v>
      </c>
      <c r="S71" s="54" t="n">
        <f aca="false">'Formato 6 a)'!E78</f>
        <v>0</v>
      </c>
      <c r="T71" s="54" t="n">
        <f aca="false">'Formato 6 a)'!F78</f>
        <v>0</v>
      </c>
      <c r="U71" s="54" t="n">
        <f aca="false">'Formato 6 a)'!G78</f>
        <v>0</v>
      </c>
    </row>
    <row r="72" customFormat="false" ht="15" hidden="false" customHeight="false" outlineLevel="0" collapsed="false">
      <c r="A72" s="32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6,1,1,9,4,0,0</v>
      </c>
      <c r="B72" s="0" t="n">
        <v>6</v>
      </c>
      <c r="C72" s="0" t="n">
        <v>1</v>
      </c>
      <c r="D72" s="0" t="n">
        <v>1</v>
      </c>
      <c r="E72" s="0" t="n">
        <v>9</v>
      </c>
      <c r="F72" s="0" t="n">
        <v>4</v>
      </c>
      <c r="K72" s="0" t="s">
        <v>3051</v>
      </c>
      <c r="P72" s="54" t="n">
        <f aca="false">'Formato 6 a)'!B79</f>
        <v>0</v>
      </c>
      <c r="Q72" s="54" t="n">
        <f aca="false">'Formato 6 a)'!C79</f>
        <v>0</v>
      </c>
      <c r="R72" s="54" t="n">
        <f aca="false">'Formato 6 a)'!D79</f>
        <v>0</v>
      </c>
      <c r="S72" s="54" t="n">
        <f aca="false">'Formato 6 a)'!E79</f>
        <v>0</v>
      </c>
      <c r="T72" s="54" t="n">
        <f aca="false">'Formato 6 a)'!F79</f>
        <v>0</v>
      </c>
      <c r="U72" s="54" t="n">
        <f aca="false">'Formato 6 a)'!G79</f>
        <v>0</v>
      </c>
    </row>
    <row r="73" customFormat="false" ht="15" hidden="false" customHeight="false" outlineLevel="0" collapsed="false">
      <c r="A73" s="32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6,1,1,9,5,0,0</v>
      </c>
      <c r="B73" s="0" t="n">
        <v>6</v>
      </c>
      <c r="C73" s="0" t="n">
        <v>1</v>
      </c>
      <c r="D73" s="0" t="n">
        <v>1</v>
      </c>
      <c r="E73" s="0" t="n">
        <v>9</v>
      </c>
      <c r="F73" s="0" t="n">
        <v>5</v>
      </c>
      <c r="K73" s="0" t="s">
        <v>3052</v>
      </c>
      <c r="P73" s="54" t="n">
        <f aca="false">'Formato 6 a)'!B80</f>
        <v>0</v>
      </c>
      <c r="Q73" s="54" t="n">
        <f aca="false">'Formato 6 a)'!C80</f>
        <v>0</v>
      </c>
      <c r="R73" s="54" t="n">
        <f aca="false">'Formato 6 a)'!D80</f>
        <v>0</v>
      </c>
      <c r="S73" s="54" t="n">
        <f aca="false">'Formato 6 a)'!E80</f>
        <v>0</v>
      </c>
      <c r="T73" s="54" t="n">
        <f aca="false">'Formato 6 a)'!F80</f>
        <v>0</v>
      </c>
      <c r="U73" s="54" t="n">
        <f aca="false">'Formato 6 a)'!G80</f>
        <v>0</v>
      </c>
    </row>
    <row r="74" customFormat="false" ht="15" hidden="false" customHeight="false" outlineLevel="0" collapsed="false">
      <c r="A74" s="32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6,1,1,9,6,0,0</v>
      </c>
      <c r="B74" s="0" t="n">
        <v>6</v>
      </c>
      <c r="C74" s="0" t="n">
        <v>1</v>
      </c>
      <c r="D74" s="0" t="n">
        <v>1</v>
      </c>
      <c r="E74" s="0" t="n">
        <v>9</v>
      </c>
      <c r="F74" s="0" t="n">
        <v>6</v>
      </c>
      <c r="K74" s="0" t="s">
        <v>3053</v>
      </c>
      <c r="P74" s="54" t="n">
        <f aca="false">'Formato 6 a)'!B81</f>
        <v>0</v>
      </c>
      <c r="Q74" s="54" t="n">
        <f aca="false">'Formato 6 a)'!C81</f>
        <v>0</v>
      </c>
      <c r="R74" s="54" t="n">
        <f aca="false">'Formato 6 a)'!D81</f>
        <v>0</v>
      </c>
      <c r="S74" s="54" t="n">
        <f aca="false">'Formato 6 a)'!E81</f>
        <v>0</v>
      </c>
      <c r="T74" s="54" t="n">
        <f aca="false">'Formato 6 a)'!F81</f>
        <v>0</v>
      </c>
      <c r="U74" s="54" t="n">
        <f aca="false">'Formato 6 a)'!G81</f>
        <v>0</v>
      </c>
    </row>
    <row r="75" customFormat="false" ht="15" hidden="false" customHeight="false" outlineLevel="0" collapsed="false">
      <c r="A75" s="32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6,1,1,9,7,0,0</v>
      </c>
      <c r="B75" s="0" t="n">
        <v>6</v>
      </c>
      <c r="C75" s="0" t="n">
        <v>1</v>
      </c>
      <c r="D75" s="0" t="n">
        <v>1</v>
      </c>
      <c r="E75" s="0" t="n">
        <v>9</v>
      </c>
      <c r="F75" s="0" t="n">
        <v>7</v>
      </c>
      <c r="K75" s="0" t="s">
        <v>3054</v>
      </c>
      <c r="P75" s="54" t="n">
        <f aca="false">'Formato 6 a)'!B82</f>
        <v>0</v>
      </c>
      <c r="Q75" s="54" t="n">
        <f aca="false">'Formato 6 a)'!C82</f>
        <v>0</v>
      </c>
      <c r="R75" s="54" t="n">
        <f aca="false">'Formato 6 a)'!D82</f>
        <v>0</v>
      </c>
      <c r="S75" s="54" t="n">
        <f aca="false">'Formato 6 a)'!E82</f>
        <v>0</v>
      </c>
      <c r="T75" s="54" t="n">
        <f aca="false">'Formato 6 a)'!F82</f>
        <v>0</v>
      </c>
      <c r="U75" s="54" t="n">
        <f aca="false">'Formato 6 a)'!G82</f>
        <v>0</v>
      </c>
    </row>
    <row r="76" customFormat="false" ht="15" hidden="false" customHeight="false" outlineLevel="0" collapsed="false">
      <c r="A76" s="32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6,1,2,0,0,0,0</v>
      </c>
      <c r="B76" s="0" t="n">
        <v>6</v>
      </c>
      <c r="C76" s="0" t="n">
        <v>1</v>
      </c>
      <c r="D76" s="0" t="n">
        <v>2</v>
      </c>
      <c r="I76" s="0" t="s">
        <v>2749</v>
      </c>
      <c r="P76" s="0" t="n">
        <f aca="false">'Formato 6 a)'!B84</f>
        <v>0</v>
      </c>
      <c r="Q76" s="0" t="n">
        <f aca="false">'Formato 6 a)'!C84</f>
        <v>0</v>
      </c>
      <c r="R76" s="0" t="n">
        <f aca="false">'Formato 6 a)'!D84</f>
        <v>0</v>
      </c>
      <c r="S76" s="0" t="n">
        <f aca="false">'Formato 6 a)'!E84</f>
        <v>0</v>
      </c>
      <c r="T76" s="0" t="n">
        <f aca="false">'Formato 6 a)'!F84</f>
        <v>0</v>
      </c>
      <c r="U76" s="0" t="n">
        <f aca="false">'Formato 6 a)'!G84</f>
        <v>0</v>
      </c>
    </row>
    <row r="77" customFormat="false" ht="15" hidden="false" customHeight="false" outlineLevel="0" collapsed="false">
      <c r="A77" s="32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 s="0" t="n">
        <v>6</v>
      </c>
      <c r="C77" s="0" t="n">
        <v>1</v>
      </c>
      <c r="D77" s="0" t="n">
        <v>2</v>
      </c>
      <c r="E77" s="0" t="n">
        <v>1</v>
      </c>
      <c r="J77" s="0" t="s">
        <v>2986</v>
      </c>
      <c r="P77" s="0" t="n">
        <f aca="false">'Formato 6 a)'!B85</f>
        <v>0</v>
      </c>
      <c r="Q77" s="0" t="n">
        <f aca="false">'Formato 6 a)'!C85</f>
        <v>0</v>
      </c>
      <c r="R77" s="0" t="n">
        <f aca="false">'Formato 6 a)'!D85</f>
        <v>0</v>
      </c>
      <c r="S77" s="0" t="n">
        <f aca="false">'Formato 6 a)'!E85</f>
        <v>0</v>
      </c>
      <c r="T77" s="0" t="n">
        <f aca="false">'Formato 6 a)'!F85</f>
        <v>0</v>
      </c>
      <c r="U77" s="0" t="n">
        <f aca="false">'Formato 6 a)'!G85</f>
        <v>0</v>
      </c>
    </row>
    <row r="78" customFormat="false" ht="15" hidden="false" customHeight="false" outlineLevel="0" collapsed="false">
      <c r="A78" s="32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6,1,2,1,1,0,0</v>
      </c>
      <c r="B78" s="0" t="n">
        <v>6</v>
      </c>
      <c r="C78" s="0" t="n">
        <v>1</v>
      </c>
      <c r="D78" s="0" t="n">
        <v>2</v>
      </c>
      <c r="E78" s="0" t="n">
        <v>1</v>
      </c>
      <c r="F78" s="0" t="n">
        <v>1</v>
      </c>
      <c r="K78" s="0" t="s">
        <v>2987</v>
      </c>
      <c r="P78" s="0" t="n">
        <f aca="false">'Formato 6 a)'!B86</f>
        <v>0</v>
      </c>
      <c r="Q78" s="0" t="n">
        <f aca="false">'Formato 6 a)'!C86</f>
        <v>0</v>
      </c>
      <c r="R78" s="0" t="n">
        <f aca="false">'Formato 6 a)'!D86</f>
        <v>0</v>
      </c>
      <c r="S78" s="0" t="n">
        <f aca="false">'Formato 6 a)'!E86</f>
        <v>0</v>
      </c>
      <c r="T78" s="0" t="n">
        <f aca="false">'Formato 6 a)'!F86</f>
        <v>0</v>
      </c>
      <c r="U78" s="0" t="n">
        <f aca="false">'Formato 6 a)'!G86</f>
        <v>0</v>
      </c>
    </row>
    <row r="79" customFormat="false" ht="15" hidden="false" customHeight="false" outlineLevel="0" collapsed="false">
      <c r="A79" s="32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6,1,2,1,2,0,0</v>
      </c>
      <c r="B79" s="0" t="n">
        <v>6</v>
      </c>
      <c r="C79" s="0" t="n">
        <v>1</v>
      </c>
      <c r="D79" s="0" t="n">
        <v>2</v>
      </c>
      <c r="E79" s="0" t="n">
        <v>1</v>
      </c>
      <c r="F79" s="0" t="n">
        <v>2</v>
      </c>
      <c r="K79" s="0" t="s">
        <v>2988</v>
      </c>
      <c r="P79" s="0" t="n">
        <f aca="false">'Formato 6 a)'!B87</f>
        <v>0</v>
      </c>
      <c r="Q79" s="0" t="n">
        <f aca="false">'Formato 6 a)'!C87</f>
        <v>0</v>
      </c>
      <c r="R79" s="0" t="n">
        <f aca="false">'Formato 6 a)'!D87</f>
        <v>0</v>
      </c>
      <c r="S79" s="0" t="n">
        <f aca="false">'Formato 6 a)'!E87</f>
        <v>0</v>
      </c>
      <c r="T79" s="0" t="n">
        <f aca="false">'Formato 6 a)'!F87</f>
        <v>0</v>
      </c>
      <c r="U79" s="0" t="n">
        <f aca="false">'Formato 6 a)'!G87</f>
        <v>0</v>
      </c>
    </row>
    <row r="80" customFormat="false" ht="15" hidden="false" customHeight="false" outlineLevel="0" collapsed="false">
      <c r="A80" s="32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6,1,2,1,3,0,0</v>
      </c>
      <c r="B80" s="0" t="n">
        <v>6</v>
      </c>
      <c r="C80" s="0" t="n">
        <v>1</v>
      </c>
      <c r="D80" s="0" t="n">
        <v>2</v>
      </c>
      <c r="E80" s="0" t="n">
        <v>1</v>
      </c>
      <c r="F80" s="0" t="n">
        <v>3</v>
      </c>
      <c r="K80" s="0" t="s">
        <v>2989</v>
      </c>
      <c r="P80" s="0" t="n">
        <f aca="false">'Formato 6 a)'!B88</f>
        <v>0</v>
      </c>
      <c r="Q80" s="0" t="n">
        <f aca="false">'Formato 6 a)'!C88</f>
        <v>0</v>
      </c>
      <c r="R80" s="0" t="n">
        <f aca="false">'Formato 6 a)'!D88</f>
        <v>0</v>
      </c>
      <c r="S80" s="0" t="n">
        <f aca="false">'Formato 6 a)'!E88</f>
        <v>0</v>
      </c>
      <c r="T80" s="0" t="n">
        <f aca="false">'Formato 6 a)'!F88</f>
        <v>0</v>
      </c>
      <c r="U80" s="0" t="n">
        <f aca="false">'Formato 6 a)'!G88</f>
        <v>0</v>
      </c>
    </row>
    <row r="81" customFormat="false" ht="15" hidden="false" customHeight="false" outlineLevel="0" collapsed="false">
      <c r="A81" s="32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6,1,2,1,4,0,0</v>
      </c>
      <c r="B81" s="0" t="n">
        <v>6</v>
      </c>
      <c r="C81" s="0" t="n">
        <v>1</v>
      </c>
      <c r="D81" s="0" t="n">
        <v>2</v>
      </c>
      <c r="E81" s="0" t="n">
        <v>1</v>
      </c>
      <c r="F81" s="0" t="n">
        <v>4</v>
      </c>
      <c r="K81" s="0" t="s">
        <v>2990</v>
      </c>
      <c r="P81" s="0" t="n">
        <f aca="false">'Formato 6 a)'!B89</f>
        <v>0</v>
      </c>
      <c r="Q81" s="0" t="n">
        <f aca="false">'Formato 6 a)'!C89</f>
        <v>0</v>
      </c>
      <c r="R81" s="0" t="n">
        <f aca="false">'Formato 6 a)'!D89</f>
        <v>0</v>
      </c>
      <c r="S81" s="0" t="n">
        <f aca="false">'Formato 6 a)'!E89</f>
        <v>0</v>
      </c>
      <c r="T81" s="0" t="n">
        <f aca="false">'Formato 6 a)'!F89</f>
        <v>0</v>
      </c>
      <c r="U81" s="0" t="n">
        <f aca="false">'Formato 6 a)'!G89</f>
        <v>0</v>
      </c>
    </row>
    <row r="82" customFormat="false" ht="15" hidden="false" customHeight="false" outlineLevel="0" collapsed="false">
      <c r="A82" s="32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6,1,2,1,5,0,0</v>
      </c>
      <c r="B82" s="0" t="n">
        <v>6</v>
      </c>
      <c r="C82" s="0" t="n">
        <v>1</v>
      </c>
      <c r="D82" s="0" t="n">
        <v>2</v>
      </c>
      <c r="E82" s="0" t="n">
        <v>1</v>
      </c>
      <c r="F82" s="0" t="n">
        <v>5</v>
      </c>
      <c r="K82" s="0" t="s">
        <v>2991</v>
      </c>
      <c r="P82" s="0" t="n">
        <f aca="false">'Formato 6 a)'!B90</f>
        <v>0</v>
      </c>
      <c r="Q82" s="0" t="n">
        <f aca="false">'Formato 6 a)'!C90</f>
        <v>0</v>
      </c>
      <c r="R82" s="0" t="n">
        <f aca="false">'Formato 6 a)'!D90</f>
        <v>0</v>
      </c>
      <c r="S82" s="0" t="n">
        <f aca="false">'Formato 6 a)'!E90</f>
        <v>0</v>
      </c>
      <c r="T82" s="0" t="n">
        <f aca="false">'Formato 6 a)'!F90</f>
        <v>0</v>
      </c>
      <c r="U82" s="0" t="n">
        <f aca="false">'Formato 6 a)'!G90</f>
        <v>0</v>
      </c>
    </row>
    <row r="83" customFormat="false" ht="15" hidden="false" customHeight="false" outlineLevel="0" collapsed="false">
      <c r="A83" s="32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6,1,2,1,6,0,0</v>
      </c>
      <c r="B83" s="0" t="n">
        <v>6</v>
      </c>
      <c r="C83" s="0" t="n">
        <v>1</v>
      </c>
      <c r="D83" s="0" t="n">
        <v>2</v>
      </c>
      <c r="E83" s="0" t="n">
        <v>1</v>
      </c>
      <c r="F83" s="0" t="n">
        <v>6</v>
      </c>
      <c r="K83" s="0" t="s">
        <v>2992</v>
      </c>
      <c r="P83" s="0" t="n">
        <f aca="false">'Formato 6 a)'!B91</f>
        <v>0</v>
      </c>
      <c r="Q83" s="0" t="n">
        <f aca="false">'Formato 6 a)'!C91</f>
        <v>0</v>
      </c>
      <c r="R83" s="0" t="n">
        <f aca="false">'Formato 6 a)'!D91</f>
        <v>0</v>
      </c>
      <c r="S83" s="0" t="n">
        <f aca="false">'Formato 6 a)'!E91</f>
        <v>0</v>
      </c>
      <c r="T83" s="0" t="n">
        <f aca="false">'Formato 6 a)'!F91</f>
        <v>0</v>
      </c>
      <c r="U83" s="0" t="n">
        <f aca="false">'Formato 6 a)'!G91</f>
        <v>0</v>
      </c>
    </row>
    <row r="84" customFormat="false" ht="15" hidden="false" customHeight="false" outlineLevel="0" collapsed="false">
      <c r="A84" s="32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6,1,2,1,7,0,0</v>
      </c>
      <c r="B84" s="0" t="n">
        <v>6</v>
      </c>
      <c r="C84" s="0" t="n">
        <v>1</v>
      </c>
      <c r="D84" s="0" t="n">
        <v>2</v>
      </c>
      <c r="E84" s="0" t="n">
        <v>1</v>
      </c>
      <c r="F84" s="0" t="n">
        <v>7</v>
      </c>
      <c r="K84" s="0" t="s">
        <v>2993</v>
      </c>
      <c r="P84" s="0" t="n">
        <f aca="false">'Formato 6 a)'!B92</f>
        <v>0</v>
      </c>
      <c r="Q84" s="0" t="n">
        <f aca="false">'Formato 6 a)'!C92</f>
        <v>0</v>
      </c>
      <c r="R84" s="0" t="n">
        <f aca="false">'Formato 6 a)'!D92</f>
        <v>0</v>
      </c>
      <c r="S84" s="0" t="n">
        <f aca="false">'Formato 6 a)'!E92</f>
        <v>0</v>
      </c>
      <c r="T84" s="0" t="n">
        <f aca="false">'Formato 6 a)'!F92</f>
        <v>0</v>
      </c>
      <c r="U84" s="0" t="n">
        <f aca="false">'Formato 6 a)'!G92</f>
        <v>0</v>
      </c>
    </row>
    <row r="85" customFormat="false" ht="15" hidden="false" customHeight="false" outlineLevel="0" collapsed="false">
      <c r="A85" s="32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6,1,2,2,0,0,0</v>
      </c>
      <c r="B85" s="0" t="n">
        <v>6</v>
      </c>
      <c r="C85" s="0" t="n">
        <v>1</v>
      </c>
      <c r="D85" s="0" t="n">
        <v>2</v>
      </c>
      <c r="E85" s="0" t="n">
        <v>2</v>
      </c>
      <c r="J85" s="0" t="s">
        <v>2994</v>
      </c>
      <c r="P85" s="0" t="n">
        <f aca="false">'Formato 6 a)'!B93</f>
        <v>0</v>
      </c>
      <c r="Q85" s="0" t="n">
        <f aca="false">'Formato 6 a)'!C93</f>
        <v>0</v>
      </c>
      <c r="R85" s="0" t="n">
        <f aca="false">'Formato 6 a)'!D93</f>
        <v>0</v>
      </c>
      <c r="S85" s="0" t="n">
        <f aca="false">'Formato 6 a)'!E93</f>
        <v>0</v>
      </c>
      <c r="T85" s="0" t="n">
        <f aca="false">'Formato 6 a)'!F93</f>
        <v>0</v>
      </c>
      <c r="U85" s="0" t="n">
        <f aca="false">'Formato 6 a)'!G93</f>
        <v>0</v>
      </c>
    </row>
    <row r="86" customFormat="false" ht="15" hidden="false" customHeight="false" outlineLevel="0" collapsed="false">
      <c r="A86" s="32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6,1,2,2,1,0,0</v>
      </c>
      <c r="B86" s="0" t="n">
        <v>6</v>
      </c>
      <c r="C86" s="0" t="n">
        <v>1</v>
      </c>
      <c r="D86" s="0" t="n">
        <v>2</v>
      </c>
      <c r="E86" s="0" t="n">
        <v>2</v>
      </c>
      <c r="F86" s="0" t="n">
        <v>1</v>
      </c>
      <c r="K86" s="0" t="s">
        <v>2995</v>
      </c>
      <c r="P86" s="0" t="n">
        <f aca="false">'Formato 6 a)'!B94</f>
        <v>0</v>
      </c>
      <c r="Q86" s="0" t="n">
        <f aca="false">'Formato 6 a)'!C94</f>
        <v>0</v>
      </c>
      <c r="R86" s="0" t="n">
        <f aca="false">'Formato 6 a)'!D94</f>
        <v>0</v>
      </c>
      <c r="S86" s="0" t="n">
        <f aca="false">'Formato 6 a)'!E94</f>
        <v>0</v>
      </c>
      <c r="T86" s="0" t="n">
        <f aca="false">'Formato 6 a)'!F94</f>
        <v>0</v>
      </c>
      <c r="U86" s="0" t="n">
        <f aca="false">'Formato 6 a)'!G94</f>
        <v>0</v>
      </c>
    </row>
    <row r="87" customFormat="false" ht="15" hidden="false" customHeight="false" outlineLevel="0" collapsed="false">
      <c r="A87" s="32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6,1,2,2,2,0,0</v>
      </c>
      <c r="B87" s="0" t="n">
        <v>6</v>
      </c>
      <c r="C87" s="0" t="n">
        <v>1</v>
      </c>
      <c r="D87" s="0" t="n">
        <v>2</v>
      </c>
      <c r="E87" s="0" t="n">
        <v>2</v>
      </c>
      <c r="F87" s="0" t="n">
        <v>2</v>
      </c>
      <c r="K87" s="0" t="s">
        <v>2996</v>
      </c>
      <c r="P87" s="0" t="n">
        <f aca="false">'Formato 6 a)'!B95</f>
        <v>0</v>
      </c>
      <c r="Q87" s="0" t="n">
        <f aca="false">'Formato 6 a)'!C95</f>
        <v>0</v>
      </c>
      <c r="R87" s="0" t="n">
        <f aca="false">'Formato 6 a)'!D95</f>
        <v>0</v>
      </c>
      <c r="S87" s="0" t="n">
        <f aca="false">'Formato 6 a)'!E95</f>
        <v>0</v>
      </c>
      <c r="T87" s="0" t="n">
        <f aca="false">'Formato 6 a)'!F95</f>
        <v>0</v>
      </c>
      <c r="U87" s="0" t="n">
        <f aca="false">'Formato 6 a)'!G95</f>
        <v>0</v>
      </c>
    </row>
    <row r="88" customFormat="false" ht="15" hidden="false" customHeight="false" outlineLevel="0" collapsed="false">
      <c r="A88" s="32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6,1,2,2,3,0,0</v>
      </c>
      <c r="B88" s="0" t="n">
        <v>6</v>
      </c>
      <c r="C88" s="0" t="n">
        <v>1</v>
      </c>
      <c r="D88" s="0" t="n">
        <v>2</v>
      </c>
      <c r="E88" s="0" t="n">
        <v>2</v>
      </c>
      <c r="F88" s="0" t="n">
        <v>3</v>
      </c>
      <c r="K88" s="0" t="s">
        <v>2997</v>
      </c>
      <c r="P88" s="0" t="n">
        <f aca="false">'Formato 6 a)'!B96</f>
        <v>0</v>
      </c>
      <c r="Q88" s="0" t="n">
        <f aca="false">'Formato 6 a)'!C96</f>
        <v>0</v>
      </c>
      <c r="R88" s="0" t="n">
        <f aca="false">'Formato 6 a)'!D96</f>
        <v>0</v>
      </c>
      <c r="S88" s="0" t="n">
        <f aca="false">'Formato 6 a)'!E96</f>
        <v>0</v>
      </c>
      <c r="T88" s="0" t="n">
        <f aca="false">'Formato 6 a)'!F96</f>
        <v>0</v>
      </c>
      <c r="U88" s="0" t="n">
        <f aca="false">'Formato 6 a)'!G96</f>
        <v>0</v>
      </c>
    </row>
    <row r="89" customFormat="false" ht="15" hidden="false" customHeight="false" outlineLevel="0" collapsed="false">
      <c r="A89" s="32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6,1,2,2,4,0,0</v>
      </c>
      <c r="B89" s="0" t="n">
        <v>6</v>
      </c>
      <c r="C89" s="0" t="n">
        <v>1</v>
      </c>
      <c r="D89" s="0" t="n">
        <v>2</v>
      </c>
      <c r="E89" s="0" t="n">
        <v>2</v>
      </c>
      <c r="F89" s="0" t="n">
        <v>4</v>
      </c>
      <c r="K89" s="0" t="s">
        <v>2998</v>
      </c>
      <c r="P89" s="0" t="n">
        <f aca="false">'Formato 6 a)'!B97</f>
        <v>0</v>
      </c>
      <c r="Q89" s="0" t="n">
        <f aca="false">'Formato 6 a)'!C97</f>
        <v>0</v>
      </c>
      <c r="R89" s="0" t="n">
        <f aca="false">'Formato 6 a)'!D97</f>
        <v>0</v>
      </c>
      <c r="S89" s="0" t="n">
        <f aca="false">'Formato 6 a)'!E97</f>
        <v>0</v>
      </c>
      <c r="T89" s="0" t="n">
        <f aca="false">'Formato 6 a)'!F97</f>
        <v>0</v>
      </c>
      <c r="U89" s="0" t="n">
        <f aca="false">'Formato 6 a)'!G97</f>
        <v>0</v>
      </c>
    </row>
    <row r="90" customFormat="false" ht="15" hidden="false" customHeight="false" outlineLevel="0" collapsed="false">
      <c r="A90" s="32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6,1,2,2,5,0,0</v>
      </c>
      <c r="B90" s="0" t="n">
        <v>6</v>
      </c>
      <c r="C90" s="0" t="n">
        <v>1</v>
      </c>
      <c r="D90" s="0" t="n">
        <v>2</v>
      </c>
      <c r="E90" s="0" t="n">
        <v>2</v>
      </c>
      <c r="F90" s="0" t="n">
        <v>5</v>
      </c>
      <c r="K90" s="0" t="s">
        <v>2999</v>
      </c>
      <c r="P90" s="0" t="n">
        <f aca="false">'Formato 6 a)'!B98</f>
        <v>0</v>
      </c>
      <c r="Q90" s="0" t="n">
        <f aca="false">'Formato 6 a)'!C98</f>
        <v>0</v>
      </c>
      <c r="R90" s="0" t="n">
        <f aca="false">'Formato 6 a)'!D98</f>
        <v>0</v>
      </c>
      <c r="S90" s="0" t="n">
        <f aca="false">'Formato 6 a)'!E98</f>
        <v>0</v>
      </c>
      <c r="T90" s="0" t="n">
        <f aca="false">'Formato 6 a)'!F98</f>
        <v>0</v>
      </c>
      <c r="U90" s="0" t="n">
        <f aca="false">'Formato 6 a)'!G98</f>
        <v>0</v>
      </c>
    </row>
    <row r="91" customFormat="false" ht="15" hidden="false" customHeight="false" outlineLevel="0" collapsed="false">
      <c r="A91" s="32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6,1,2,2,6,0,0</v>
      </c>
      <c r="B91" s="0" t="n">
        <v>6</v>
      </c>
      <c r="C91" s="0" t="n">
        <v>1</v>
      </c>
      <c r="D91" s="0" t="n">
        <v>2</v>
      </c>
      <c r="E91" s="0" t="n">
        <v>2</v>
      </c>
      <c r="F91" s="0" t="n">
        <v>6</v>
      </c>
      <c r="K91" s="0" t="s">
        <v>3000</v>
      </c>
      <c r="P91" s="0" t="n">
        <f aca="false">'Formato 6 a)'!B99</f>
        <v>0</v>
      </c>
      <c r="Q91" s="0" t="n">
        <f aca="false">'Formato 6 a)'!C99</f>
        <v>0</v>
      </c>
      <c r="R91" s="0" t="n">
        <f aca="false">'Formato 6 a)'!D99</f>
        <v>0</v>
      </c>
      <c r="S91" s="0" t="n">
        <f aca="false">'Formato 6 a)'!E99</f>
        <v>0</v>
      </c>
      <c r="T91" s="0" t="n">
        <f aca="false">'Formato 6 a)'!F99</f>
        <v>0</v>
      </c>
      <c r="U91" s="0" t="n">
        <f aca="false">'Formato 6 a)'!G99</f>
        <v>0</v>
      </c>
    </row>
    <row r="92" customFormat="false" ht="15" hidden="false" customHeight="false" outlineLevel="0" collapsed="false">
      <c r="A92" s="32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6,1,2,2,7,0,0</v>
      </c>
      <c r="B92" s="0" t="n">
        <v>6</v>
      </c>
      <c r="C92" s="0" t="n">
        <v>1</v>
      </c>
      <c r="D92" s="0" t="n">
        <v>2</v>
      </c>
      <c r="E92" s="0" t="n">
        <v>2</v>
      </c>
      <c r="F92" s="0" t="n">
        <v>7</v>
      </c>
      <c r="K92" s="0" t="s">
        <v>3001</v>
      </c>
      <c r="P92" s="0" t="n">
        <f aca="false">'Formato 6 a)'!B100</f>
        <v>0</v>
      </c>
      <c r="Q92" s="0" t="n">
        <f aca="false">'Formato 6 a)'!C100</f>
        <v>0</v>
      </c>
      <c r="R92" s="0" t="n">
        <f aca="false">'Formato 6 a)'!D100</f>
        <v>0</v>
      </c>
      <c r="S92" s="0" t="n">
        <f aca="false">'Formato 6 a)'!E100</f>
        <v>0</v>
      </c>
      <c r="T92" s="0" t="n">
        <f aca="false">'Formato 6 a)'!F100</f>
        <v>0</v>
      </c>
      <c r="U92" s="0" t="n">
        <f aca="false">'Formato 6 a)'!G100</f>
        <v>0</v>
      </c>
    </row>
    <row r="93" customFormat="false" ht="15" hidden="false" customHeight="false" outlineLevel="0" collapsed="false">
      <c r="A93" s="32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6,1,2,2,8,0,0</v>
      </c>
      <c r="B93" s="0" t="n">
        <v>6</v>
      </c>
      <c r="C93" s="0" t="n">
        <v>1</v>
      </c>
      <c r="D93" s="0" t="n">
        <v>2</v>
      </c>
      <c r="E93" s="0" t="n">
        <v>2</v>
      </c>
      <c r="F93" s="0" t="n">
        <v>8</v>
      </c>
      <c r="K93" s="0" t="s">
        <v>3002</v>
      </c>
      <c r="P93" s="0" t="n">
        <f aca="false">'Formato 6 a)'!B101</f>
        <v>0</v>
      </c>
      <c r="Q93" s="0" t="n">
        <f aca="false">'Formato 6 a)'!C101</f>
        <v>0</v>
      </c>
      <c r="R93" s="0" t="n">
        <f aca="false">'Formato 6 a)'!D101</f>
        <v>0</v>
      </c>
      <c r="S93" s="0" t="n">
        <f aca="false">'Formato 6 a)'!E101</f>
        <v>0</v>
      </c>
      <c r="T93" s="0" t="n">
        <f aca="false">'Formato 6 a)'!F101</f>
        <v>0</v>
      </c>
      <c r="U93" s="0" t="n">
        <f aca="false">'Formato 6 a)'!G101</f>
        <v>0</v>
      </c>
    </row>
    <row r="94" customFormat="false" ht="15" hidden="false" customHeight="false" outlineLevel="0" collapsed="false">
      <c r="A94" s="32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6,1,2,2,9,0,0</v>
      </c>
      <c r="B94" s="0" t="n">
        <v>6</v>
      </c>
      <c r="C94" s="0" t="n">
        <v>1</v>
      </c>
      <c r="D94" s="0" t="n">
        <v>2</v>
      </c>
      <c r="E94" s="0" t="n">
        <v>2</v>
      </c>
      <c r="F94" s="0" t="n">
        <v>9</v>
      </c>
      <c r="K94" s="0" t="s">
        <v>3003</v>
      </c>
      <c r="P94" s="0" t="n">
        <f aca="false">'Formato 6 a)'!B102</f>
        <v>0</v>
      </c>
      <c r="Q94" s="0" t="n">
        <f aca="false">'Formato 6 a)'!C102</f>
        <v>0</v>
      </c>
      <c r="R94" s="0" t="n">
        <f aca="false">'Formato 6 a)'!D102</f>
        <v>0</v>
      </c>
      <c r="S94" s="0" t="n">
        <f aca="false">'Formato 6 a)'!E102</f>
        <v>0</v>
      </c>
      <c r="T94" s="0" t="n">
        <f aca="false">'Formato 6 a)'!F102</f>
        <v>0</v>
      </c>
      <c r="U94" s="0" t="n">
        <f aca="false">'Formato 6 a)'!G102</f>
        <v>0</v>
      </c>
    </row>
    <row r="95" customFormat="false" ht="15" hidden="false" customHeight="false" outlineLevel="0" collapsed="false">
      <c r="A95" s="32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6,1,2,3,0,0,0</v>
      </c>
      <c r="B95" s="0" t="n">
        <v>6</v>
      </c>
      <c r="C95" s="0" t="n">
        <v>1</v>
      </c>
      <c r="D95" s="0" t="n">
        <v>2</v>
      </c>
      <c r="E95" s="0" t="n">
        <v>3</v>
      </c>
      <c r="J95" s="0" t="s">
        <v>3004</v>
      </c>
      <c r="P95" s="0" t="n">
        <f aca="false">'Formato 6 a)'!B103</f>
        <v>0</v>
      </c>
      <c r="Q95" s="0" t="n">
        <f aca="false">'Formato 6 a)'!C103</f>
        <v>0</v>
      </c>
      <c r="R95" s="0" t="n">
        <f aca="false">'Formato 6 a)'!D103</f>
        <v>0</v>
      </c>
      <c r="S95" s="0" t="n">
        <f aca="false">'Formato 6 a)'!E103</f>
        <v>0</v>
      </c>
      <c r="T95" s="0" t="n">
        <f aca="false">'Formato 6 a)'!F103</f>
        <v>0</v>
      </c>
      <c r="U95" s="0" t="n">
        <f aca="false">'Formato 6 a)'!G103</f>
        <v>0</v>
      </c>
    </row>
    <row r="96" customFormat="false" ht="15" hidden="false" customHeight="false" outlineLevel="0" collapsed="false">
      <c r="A96" s="32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6,1,2,3,1,0,0</v>
      </c>
      <c r="B96" s="0" t="n">
        <v>6</v>
      </c>
      <c r="C96" s="0" t="n">
        <v>1</v>
      </c>
      <c r="D96" s="0" t="n">
        <v>2</v>
      </c>
      <c r="E96" s="0" t="n">
        <v>3</v>
      </c>
      <c r="F96" s="0" t="n">
        <v>1</v>
      </c>
      <c r="K96" s="0" t="s">
        <v>3005</v>
      </c>
      <c r="P96" s="0" t="n">
        <f aca="false">'Formato 6 a)'!B104</f>
        <v>0</v>
      </c>
      <c r="Q96" s="0" t="n">
        <f aca="false">'Formato 6 a)'!C104</f>
        <v>0</v>
      </c>
      <c r="R96" s="0" t="n">
        <f aca="false">'Formato 6 a)'!D104</f>
        <v>0</v>
      </c>
      <c r="S96" s="0" t="n">
        <f aca="false">'Formato 6 a)'!E104</f>
        <v>0</v>
      </c>
      <c r="T96" s="0" t="n">
        <f aca="false">'Formato 6 a)'!F104</f>
        <v>0</v>
      </c>
      <c r="U96" s="0" t="n">
        <f aca="false">'Formato 6 a)'!G104</f>
        <v>0</v>
      </c>
    </row>
    <row r="97" customFormat="false" ht="15" hidden="false" customHeight="false" outlineLevel="0" collapsed="false">
      <c r="A97" s="32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6,1,2,3,2,0,0</v>
      </c>
      <c r="B97" s="0" t="n">
        <v>6</v>
      </c>
      <c r="C97" s="0" t="n">
        <v>1</v>
      </c>
      <c r="D97" s="0" t="n">
        <v>2</v>
      </c>
      <c r="E97" s="0" t="n">
        <v>3</v>
      </c>
      <c r="F97" s="0" t="n">
        <v>2</v>
      </c>
      <c r="K97" s="0" t="s">
        <v>3006</v>
      </c>
      <c r="P97" s="0" t="n">
        <f aca="false">'Formato 6 a)'!B105</f>
        <v>0</v>
      </c>
      <c r="Q97" s="0" t="n">
        <f aca="false">'Formato 6 a)'!C105</f>
        <v>0</v>
      </c>
      <c r="R97" s="0" t="n">
        <f aca="false">'Formato 6 a)'!D105</f>
        <v>0</v>
      </c>
      <c r="S97" s="0" t="n">
        <f aca="false">'Formato 6 a)'!E105</f>
        <v>0</v>
      </c>
      <c r="T97" s="0" t="n">
        <f aca="false">'Formato 6 a)'!F105</f>
        <v>0</v>
      </c>
      <c r="U97" s="0" t="n">
        <f aca="false">'Formato 6 a)'!G105</f>
        <v>0</v>
      </c>
    </row>
    <row r="98" customFormat="false" ht="15" hidden="false" customHeight="false" outlineLevel="0" collapsed="false">
      <c r="A98" s="32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6,1,2,3,3,0,0</v>
      </c>
      <c r="B98" s="0" t="n">
        <v>6</v>
      </c>
      <c r="C98" s="0" t="n">
        <v>1</v>
      </c>
      <c r="D98" s="0" t="n">
        <v>2</v>
      </c>
      <c r="E98" s="0" t="n">
        <v>3</v>
      </c>
      <c r="F98" s="0" t="n">
        <v>3</v>
      </c>
      <c r="K98" s="0" t="s">
        <v>3007</v>
      </c>
      <c r="P98" s="0" t="n">
        <f aca="false">'Formato 6 a)'!B106</f>
        <v>0</v>
      </c>
      <c r="Q98" s="0" t="n">
        <f aca="false">'Formato 6 a)'!C106</f>
        <v>0</v>
      </c>
      <c r="R98" s="0" t="n">
        <f aca="false">'Formato 6 a)'!D106</f>
        <v>0</v>
      </c>
      <c r="S98" s="0" t="n">
        <f aca="false">'Formato 6 a)'!E106</f>
        <v>0</v>
      </c>
      <c r="T98" s="0" t="n">
        <f aca="false">'Formato 6 a)'!F106</f>
        <v>0</v>
      </c>
      <c r="U98" s="0" t="n">
        <f aca="false">'Formato 6 a)'!G106</f>
        <v>0</v>
      </c>
    </row>
    <row r="99" customFormat="false" ht="15" hidden="false" customHeight="false" outlineLevel="0" collapsed="false">
      <c r="A99" s="32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6,1,2,3,4,0,0</v>
      </c>
      <c r="B99" s="0" t="n">
        <v>6</v>
      </c>
      <c r="C99" s="0" t="n">
        <v>1</v>
      </c>
      <c r="D99" s="0" t="n">
        <v>2</v>
      </c>
      <c r="E99" s="0" t="n">
        <v>3</v>
      </c>
      <c r="F99" s="0" t="n">
        <v>4</v>
      </c>
      <c r="K99" s="0" t="s">
        <v>3008</v>
      </c>
      <c r="P99" s="0" t="n">
        <f aca="false">'Formato 6 a)'!B107</f>
        <v>0</v>
      </c>
      <c r="Q99" s="0" t="n">
        <f aca="false">'Formato 6 a)'!C107</f>
        <v>0</v>
      </c>
      <c r="R99" s="0" t="n">
        <f aca="false">'Formato 6 a)'!D107</f>
        <v>0</v>
      </c>
      <c r="S99" s="0" t="n">
        <f aca="false">'Formato 6 a)'!E107</f>
        <v>0</v>
      </c>
      <c r="T99" s="0" t="n">
        <f aca="false">'Formato 6 a)'!F107</f>
        <v>0</v>
      </c>
      <c r="U99" s="0" t="n">
        <f aca="false">'Formato 6 a)'!G107</f>
        <v>0</v>
      </c>
    </row>
    <row r="100" customFormat="false" ht="15" hidden="false" customHeight="false" outlineLevel="0" collapsed="false">
      <c r="A100" s="32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6,1,2,3,5,0,0</v>
      </c>
      <c r="B100" s="0" t="n">
        <v>6</v>
      </c>
      <c r="C100" s="0" t="n">
        <v>1</v>
      </c>
      <c r="D100" s="0" t="n">
        <v>2</v>
      </c>
      <c r="E100" s="0" t="n">
        <v>3</v>
      </c>
      <c r="F100" s="0" t="n">
        <v>5</v>
      </c>
      <c r="K100" s="0" t="s">
        <v>3009</v>
      </c>
      <c r="P100" s="0" t="n">
        <f aca="false">'Formato 6 a)'!B108</f>
        <v>0</v>
      </c>
      <c r="Q100" s="0" t="n">
        <f aca="false">'Formato 6 a)'!C108</f>
        <v>0</v>
      </c>
      <c r="R100" s="0" t="n">
        <f aca="false">'Formato 6 a)'!D108</f>
        <v>0</v>
      </c>
      <c r="S100" s="0" t="n">
        <f aca="false">'Formato 6 a)'!E108</f>
        <v>0</v>
      </c>
      <c r="T100" s="0" t="n">
        <f aca="false">'Formato 6 a)'!F108</f>
        <v>0</v>
      </c>
      <c r="U100" s="0" t="n">
        <f aca="false">'Formato 6 a)'!G108</f>
        <v>0</v>
      </c>
    </row>
    <row r="101" customFormat="false" ht="15" hidden="false" customHeight="false" outlineLevel="0" collapsed="false">
      <c r="A101" s="32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6,1,2,3,6,0,0</v>
      </c>
      <c r="B101" s="0" t="n">
        <v>6</v>
      </c>
      <c r="C101" s="0" t="n">
        <v>1</v>
      </c>
      <c r="D101" s="0" t="n">
        <v>2</v>
      </c>
      <c r="E101" s="0" t="n">
        <v>3</v>
      </c>
      <c r="F101" s="0" t="n">
        <v>6</v>
      </c>
      <c r="K101" s="0" t="s">
        <v>3010</v>
      </c>
      <c r="P101" s="0" t="n">
        <f aca="false">'Formato 6 a)'!B109</f>
        <v>0</v>
      </c>
      <c r="Q101" s="0" t="n">
        <f aca="false">'Formato 6 a)'!C109</f>
        <v>0</v>
      </c>
      <c r="R101" s="0" t="n">
        <f aca="false">'Formato 6 a)'!D109</f>
        <v>0</v>
      </c>
      <c r="S101" s="0" t="n">
        <f aca="false">'Formato 6 a)'!E109</f>
        <v>0</v>
      </c>
      <c r="T101" s="0" t="n">
        <f aca="false">'Formato 6 a)'!F109</f>
        <v>0</v>
      </c>
      <c r="U101" s="0" t="n">
        <f aca="false">'Formato 6 a)'!G109</f>
        <v>0</v>
      </c>
    </row>
    <row r="102" customFormat="false" ht="15" hidden="false" customHeight="false" outlineLevel="0" collapsed="false">
      <c r="A102" s="32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6,1,2,3,7,0,0</v>
      </c>
      <c r="B102" s="0" t="n">
        <v>6</v>
      </c>
      <c r="C102" s="0" t="n">
        <v>1</v>
      </c>
      <c r="D102" s="0" t="n">
        <v>2</v>
      </c>
      <c r="E102" s="0" t="n">
        <v>3</v>
      </c>
      <c r="F102" s="0" t="n">
        <v>7</v>
      </c>
      <c r="K102" s="0" t="s">
        <v>3011</v>
      </c>
      <c r="P102" s="0" t="n">
        <f aca="false">'Formato 6 a)'!B110</f>
        <v>0</v>
      </c>
      <c r="Q102" s="0" t="n">
        <f aca="false">'Formato 6 a)'!C110</f>
        <v>0</v>
      </c>
      <c r="R102" s="0" t="n">
        <f aca="false">'Formato 6 a)'!D110</f>
        <v>0</v>
      </c>
      <c r="S102" s="0" t="n">
        <f aca="false">'Formato 6 a)'!E110</f>
        <v>0</v>
      </c>
      <c r="T102" s="0" t="n">
        <f aca="false">'Formato 6 a)'!F110</f>
        <v>0</v>
      </c>
      <c r="U102" s="0" t="n">
        <f aca="false">'Formato 6 a)'!G110</f>
        <v>0</v>
      </c>
    </row>
    <row r="103" customFormat="false" ht="15" hidden="false" customHeight="false" outlineLevel="0" collapsed="false">
      <c r="A103" s="32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6,1,2,3,8,0,0</v>
      </c>
      <c r="B103" s="0" t="n">
        <v>6</v>
      </c>
      <c r="C103" s="0" t="n">
        <v>1</v>
      </c>
      <c r="D103" s="0" t="n">
        <v>2</v>
      </c>
      <c r="E103" s="0" t="n">
        <v>3</v>
      </c>
      <c r="F103" s="0" t="n">
        <v>8</v>
      </c>
      <c r="K103" s="0" t="s">
        <v>3012</v>
      </c>
      <c r="P103" s="0" t="n">
        <f aca="false">'Formato 6 a)'!B111</f>
        <v>0</v>
      </c>
      <c r="Q103" s="0" t="n">
        <f aca="false">'Formato 6 a)'!C111</f>
        <v>0</v>
      </c>
      <c r="R103" s="0" t="n">
        <f aca="false">'Formato 6 a)'!D111</f>
        <v>0</v>
      </c>
      <c r="S103" s="0" t="n">
        <f aca="false">'Formato 6 a)'!E111</f>
        <v>0</v>
      </c>
      <c r="T103" s="0" t="n">
        <f aca="false">'Formato 6 a)'!F111</f>
        <v>0</v>
      </c>
      <c r="U103" s="0" t="n">
        <f aca="false">'Formato 6 a)'!G111</f>
        <v>0</v>
      </c>
    </row>
    <row r="104" customFormat="false" ht="15" hidden="false" customHeight="false" outlineLevel="0" collapsed="false">
      <c r="A104" s="32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6,1,2,3,9,0,0</v>
      </c>
      <c r="B104" s="0" t="n">
        <v>6</v>
      </c>
      <c r="C104" s="0" t="n">
        <v>1</v>
      </c>
      <c r="D104" s="0" t="n">
        <v>2</v>
      </c>
      <c r="E104" s="0" t="n">
        <v>3</v>
      </c>
      <c r="F104" s="0" t="n">
        <v>9</v>
      </c>
      <c r="K104" s="0" t="s">
        <v>3013</v>
      </c>
      <c r="P104" s="0" t="n">
        <f aca="false">'Formato 6 a)'!B112</f>
        <v>0</v>
      </c>
      <c r="Q104" s="0" t="n">
        <f aca="false">'Formato 6 a)'!C112</f>
        <v>0</v>
      </c>
      <c r="R104" s="0" t="n">
        <f aca="false">'Formato 6 a)'!D112</f>
        <v>0</v>
      </c>
      <c r="S104" s="0" t="n">
        <f aca="false">'Formato 6 a)'!E112</f>
        <v>0</v>
      </c>
      <c r="T104" s="0" t="n">
        <f aca="false">'Formato 6 a)'!F112</f>
        <v>0</v>
      </c>
      <c r="U104" s="0" t="n">
        <f aca="false">'Formato 6 a)'!G112</f>
        <v>0</v>
      </c>
    </row>
    <row r="105" customFormat="false" ht="15" hidden="false" customHeight="false" outlineLevel="0" collapsed="false">
      <c r="A105" s="32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6,1,2,4,0,0,0</v>
      </c>
      <c r="B105" s="0" t="n">
        <v>6</v>
      </c>
      <c r="C105" s="0" t="n">
        <v>1</v>
      </c>
      <c r="D105" s="0" t="n">
        <v>2</v>
      </c>
      <c r="E105" s="0" t="n">
        <v>4</v>
      </c>
      <c r="J105" s="0" t="s">
        <v>3014</v>
      </c>
      <c r="P105" s="0" t="n">
        <f aca="false">'Formato 6 a)'!B113</f>
        <v>0</v>
      </c>
      <c r="Q105" s="0" t="n">
        <f aca="false">'Formato 6 a)'!C113</f>
        <v>0</v>
      </c>
      <c r="R105" s="0" t="n">
        <f aca="false">'Formato 6 a)'!D113</f>
        <v>0</v>
      </c>
      <c r="S105" s="0" t="n">
        <f aca="false">'Formato 6 a)'!E113</f>
        <v>0</v>
      </c>
      <c r="T105" s="0" t="n">
        <f aca="false">'Formato 6 a)'!F113</f>
        <v>0</v>
      </c>
      <c r="U105" s="0" t="n">
        <f aca="false">'Formato 6 a)'!G113</f>
        <v>0</v>
      </c>
    </row>
    <row r="106" customFormat="false" ht="15" hidden="false" customHeight="false" outlineLevel="0" collapsed="false">
      <c r="A106" s="32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6,1,2,4,1,0,0</v>
      </c>
      <c r="B106" s="0" t="n">
        <v>6</v>
      </c>
      <c r="C106" s="0" t="n">
        <v>1</v>
      </c>
      <c r="D106" s="0" t="n">
        <v>2</v>
      </c>
      <c r="E106" s="0" t="n">
        <v>4</v>
      </c>
      <c r="F106" s="0" t="n">
        <v>1</v>
      </c>
      <c r="K106" s="0" t="s">
        <v>3015</v>
      </c>
      <c r="P106" s="0" t="n">
        <f aca="false">'Formato 6 a)'!B114</f>
        <v>0</v>
      </c>
      <c r="Q106" s="0" t="n">
        <f aca="false">'Formato 6 a)'!C114</f>
        <v>0</v>
      </c>
      <c r="R106" s="0" t="n">
        <f aca="false">'Formato 6 a)'!D114</f>
        <v>0</v>
      </c>
      <c r="S106" s="0" t="n">
        <f aca="false">'Formato 6 a)'!E114</f>
        <v>0</v>
      </c>
      <c r="T106" s="0" t="n">
        <f aca="false">'Formato 6 a)'!F114</f>
        <v>0</v>
      </c>
      <c r="U106" s="0" t="n">
        <f aca="false">'Formato 6 a)'!G114</f>
        <v>0</v>
      </c>
    </row>
    <row r="107" customFormat="false" ht="15" hidden="false" customHeight="false" outlineLevel="0" collapsed="false">
      <c r="A107" s="32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6,1,2,4,2,0,0</v>
      </c>
      <c r="B107" s="0" t="n">
        <v>6</v>
      </c>
      <c r="C107" s="0" t="n">
        <v>1</v>
      </c>
      <c r="D107" s="0" t="n">
        <v>2</v>
      </c>
      <c r="E107" s="0" t="n">
        <v>4</v>
      </c>
      <c r="F107" s="0" t="n">
        <v>2</v>
      </c>
      <c r="K107" s="0" t="s">
        <v>3016</v>
      </c>
      <c r="P107" s="0" t="n">
        <f aca="false">'Formato 6 a)'!B115</f>
        <v>0</v>
      </c>
      <c r="Q107" s="0" t="n">
        <f aca="false">'Formato 6 a)'!C115</f>
        <v>0</v>
      </c>
      <c r="R107" s="0" t="n">
        <f aca="false">'Formato 6 a)'!D115</f>
        <v>0</v>
      </c>
      <c r="S107" s="0" t="n">
        <f aca="false">'Formato 6 a)'!E115</f>
        <v>0</v>
      </c>
      <c r="T107" s="0" t="n">
        <f aca="false">'Formato 6 a)'!F115</f>
        <v>0</v>
      </c>
      <c r="U107" s="0" t="n">
        <f aca="false">'Formato 6 a)'!G115</f>
        <v>0</v>
      </c>
    </row>
    <row r="108" customFormat="false" ht="15" hidden="false" customHeight="false" outlineLevel="0" collapsed="false">
      <c r="A108" s="32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6,1,2,4,3,0,0</v>
      </c>
      <c r="B108" s="0" t="n">
        <v>6</v>
      </c>
      <c r="C108" s="0" t="n">
        <v>1</v>
      </c>
      <c r="D108" s="0" t="n">
        <v>2</v>
      </c>
      <c r="E108" s="0" t="n">
        <v>4</v>
      </c>
      <c r="F108" s="0" t="n">
        <v>3</v>
      </c>
      <c r="K108" s="0" t="s">
        <v>3017</v>
      </c>
      <c r="P108" s="0" t="n">
        <f aca="false">'Formato 6 a)'!B116</f>
        <v>0</v>
      </c>
      <c r="Q108" s="0" t="n">
        <f aca="false">'Formato 6 a)'!C116</f>
        <v>0</v>
      </c>
      <c r="R108" s="0" t="n">
        <f aca="false">'Formato 6 a)'!D116</f>
        <v>0</v>
      </c>
      <c r="S108" s="0" t="n">
        <f aca="false">'Formato 6 a)'!E116</f>
        <v>0</v>
      </c>
      <c r="T108" s="0" t="n">
        <f aca="false">'Formato 6 a)'!F116</f>
        <v>0</v>
      </c>
      <c r="U108" s="0" t="n">
        <f aca="false">'Formato 6 a)'!G116</f>
        <v>0</v>
      </c>
    </row>
    <row r="109" customFormat="false" ht="15" hidden="false" customHeight="false" outlineLevel="0" collapsed="false">
      <c r="A109" s="32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6,1,2,4,4,0,0</v>
      </c>
      <c r="B109" s="0" t="n">
        <v>6</v>
      </c>
      <c r="C109" s="0" t="n">
        <v>1</v>
      </c>
      <c r="D109" s="0" t="n">
        <v>2</v>
      </c>
      <c r="E109" s="0" t="n">
        <v>4</v>
      </c>
      <c r="F109" s="0" t="n">
        <v>4</v>
      </c>
      <c r="K109" s="0" t="s">
        <v>3018</v>
      </c>
      <c r="P109" s="0" t="n">
        <f aca="false">'Formato 6 a)'!B117</f>
        <v>0</v>
      </c>
      <c r="Q109" s="0" t="n">
        <f aca="false">'Formato 6 a)'!C117</f>
        <v>0</v>
      </c>
      <c r="R109" s="0" t="n">
        <f aca="false">'Formato 6 a)'!D117</f>
        <v>0</v>
      </c>
      <c r="S109" s="0" t="n">
        <f aca="false">'Formato 6 a)'!E117</f>
        <v>0</v>
      </c>
      <c r="T109" s="0" t="n">
        <f aca="false">'Formato 6 a)'!F117</f>
        <v>0</v>
      </c>
      <c r="U109" s="0" t="n">
        <f aca="false">'Formato 6 a)'!G117</f>
        <v>0</v>
      </c>
    </row>
    <row r="110" customFormat="false" ht="15" hidden="false" customHeight="false" outlineLevel="0" collapsed="false">
      <c r="A110" s="32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6,1,2,4,5,0,0</v>
      </c>
      <c r="B110" s="0" t="n">
        <v>6</v>
      </c>
      <c r="C110" s="0" t="n">
        <v>1</v>
      </c>
      <c r="D110" s="0" t="n">
        <v>2</v>
      </c>
      <c r="E110" s="0" t="n">
        <v>4</v>
      </c>
      <c r="F110" s="0" t="n">
        <v>5</v>
      </c>
      <c r="K110" s="0" t="s">
        <v>3019</v>
      </c>
      <c r="P110" s="0" t="n">
        <f aca="false">'Formato 6 a)'!B118</f>
        <v>0</v>
      </c>
      <c r="Q110" s="0" t="n">
        <f aca="false">'Formato 6 a)'!C118</f>
        <v>0</v>
      </c>
      <c r="R110" s="0" t="n">
        <f aca="false">'Formato 6 a)'!D118</f>
        <v>0</v>
      </c>
      <c r="S110" s="0" t="n">
        <f aca="false">'Formato 6 a)'!E118</f>
        <v>0</v>
      </c>
      <c r="T110" s="0" t="n">
        <f aca="false">'Formato 6 a)'!F118</f>
        <v>0</v>
      </c>
      <c r="U110" s="0" t="n">
        <f aca="false">'Formato 6 a)'!G118</f>
        <v>0</v>
      </c>
    </row>
    <row r="111" customFormat="false" ht="15" hidden="false" customHeight="false" outlineLevel="0" collapsed="false">
      <c r="A111" s="32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6,1,2,4,6,0,0</v>
      </c>
      <c r="B111" s="0" t="n">
        <v>6</v>
      </c>
      <c r="C111" s="0" t="n">
        <v>1</v>
      </c>
      <c r="D111" s="0" t="n">
        <v>2</v>
      </c>
      <c r="E111" s="0" t="n">
        <v>4</v>
      </c>
      <c r="F111" s="0" t="n">
        <v>6</v>
      </c>
      <c r="K111" s="0" t="s">
        <v>3020</v>
      </c>
      <c r="P111" s="0" t="n">
        <f aca="false">'Formato 6 a)'!B119</f>
        <v>0</v>
      </c>
      <c r="Q111" s="0" t="n">
        <f aca="false">'Formato 6 a)'!C119</f>
        <v>0</v>
      </c>
      <c r="R111" s="0" t="n">
        <f aca="false">'Formato 6 a)'!D119</f>
        <v>0</v>
      </c>
      <c r="S111" s="0" t="n">
        <f aca="false">'Formato 6 a)'!E119</f>
        <v>0</v>
      </c>
      <c r="T111" s="0" t="n">
        <f aca="false">'Formato 6 a)'!F119</f>
        <v>0</v>
      </c>
      <c r="U111" s="0" t="n">
        <f aca="false">'Formato 6 a)'!G119</f>
        <v>0</v>
      </c>
    </row>
    <row r="112" customFormat="false" ht="15" hidden="false" customHeight="false" outlineLevel="0" collapsed="false">
      <c r="A112" s="32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6,1,2,4,7,0,0</v>
      </c>
      <c r="B112" s="0" t="n">
        <v>6</v>
      </c>
      <c r="C112" s="0" t="n">
        <v>1</v>
      </c>
      <c r="D112" s="0" t="n">
        <v>2</v>
      </c>
      <c r="E112" s="0" t="n">
        <v>4</v>
      </c>
      <c r="F112" s="0" t="n">
        <v>7</v>
      </c>
      <c r="K112" s="0" t="s">
        <v>3021</v>
      </c>
      <c r="P112" s="0" t="n">
        <f aca="false">'Formato 6 a)'!B120</f>
        <v>0</v>
      </c>
      <c r="Q112" s="0" t="n">
        <f aca="false">'Formato 6 a)'!C120</f>
        <v>0</v>
      </c>
      <c r="R112" s="0" t="n">
        <f aca="false">'Formato 6 a)'!D120</f>
        <v>0</v>
      </c>
      <c r="S112" s="0" t="n">
        <f aca="false">'Formato 6 a)'!E120</f>
        <v>0</v>
      </c>
      <c r="T112" s="0" t="n">
        <f aca="false">'Formato 6 a)'!F120</f>
        <v>0</v>
      </c>
      <c r="U112" s="0" t="n">
        <f aca="false">'Formato 6 a)'!G120</f>
        <v>0</v>
      </c>
    </row>
    <row r="113" customFormat="false" ht="15" hidden="false" customHeight="false" outlineLevel="0" collapsed="false">
      <c r="A113" s="32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6,1,2,4,8,0,0</v>
      </c>
      <c r="B113" s="0" t="n">
        <v>6</v>
      </c>
      <c r="C113" s="0" t="n">
        <v>1</v>
      </c>
      <c r="D113" s="0" t="n">
        <v>2</v>
      </c>
      <c r="E113" s="0" t="n">
        <v>4</v>
      </c>
      <c r="F113" s="0" t="n">
        <v>8</v>
      </c>
      <c r="K113" s="0" t="s">
        <v>3022</v>
      </c>
      <c r="P113" s="0" t="n">
        <f aca="false">'Formato 6 a)'!B121</f>
        <v>0</v>
      </c>
      <c r="Q113" s="0" t="n">
        <f aca="false">'Formato 6 a)'!C121</f>
        <v>0</v>
      </c>
      <c r="R113" s="0" t="n">
        <f aca="false">'Formato 6 a)'!D121</f>
        <v>0</v>
      </c>
      <c r="S113" s="0" t="n">
        <f aca="false">'Formato 6 a)'!E121</f>
        <v>0</v>
      </c>
      <c r="T113" s="0" t="n">
        <f aca="false">'Formato 6 a)'!F121</f>
        <v>0</v>
      </c>
      <c r="U113" s="0" t="n">
        <f aca="false">'Formato 6 a)'!G121</f>
        <v>0</v>
      </c>
    </row>
    <row r="114" customFormat="false" ht="15" hidden="false" customHeight="false" outlineLevel="0" collapsed="false">
      <c r="A114" s="32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6,1,2,4,9,0,0</v>
      </c>
      <c r="B114" s="0" t="n">
        <v>6</v>
      </c>
      <c r="C114" s="0" t="n">
        <v>1</v>
      </c>
      <c r="D114" s="0" t="n">
        <v>2</v>
      </c>
      <c r="E114" s="0" t="n">
        <v>4</v>
      </c>
      <c r="F114" s="0" t="n">
        <v>9</v>
      </c>
      <c r="K114" s="0" t="s">
        <v>3023</v>
      </c>
      <c r="P114" s="0" t="n">
        <f aca="false">'Formato 6 a)'!B122</f>
        <v>0</v>
      </c>
      <c r="Q114" s="0" t="n">
        <f aca="false">'Formato 6 a)'!C122</f>
        <v>0</v>
      </c>
      <c r="R114" s="0" t="n">
        <f aca="false">'Formato 6 a)'!D122</f>
        <v>0</v>
      </c>
      <c r="S114" s="0" t="n">
        <f aca="false">'Formato 6 a)'!E122</f>
        <v>0</v>
      </c>
      <c r="T114" s="0" t="n">
        <f aca="false">'Formato 6 a)'!F122</f>
        <v>0</v>
      </c>
      <c r="U114" s="0" t="n">
        <f aca="false">'Formato 6 a)'!G122</f>
        <v>0</v>
      </c>
    </row>
    <row r="115" customFormat="false" ht="15" hidden="false" customHeight="false" outlineLevel="0" collapsed="false">
      <c r="A115" s="32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6,1,2,5,0,0,0</v>
      </c>
      <c r="B115" s="0" t="n">
        <v>6</v>
      </c>
      <c r="C115" s="0" t="n">
        <v>1</v>
      </c>
      <c r="D115" s="0" t="n">
        <v>2</v>
      </c>
      <c r="E115" s="0" t="n">
        <v>5</v>
      </c>
      <c r="J115" s="0" t="s">
        <v>3024</v>
      </c>
      <c r="P115" s="0" t="n">
        <f aca="false">'Formato 6 a)'!B123</f>
        <v>0</v>
      </c>
      <c r="Q115" s="0" t="n">
        <f aca="false">'Formato 6 a)'!C123</f>
        <v>0</v>
      </c>
      <c r="R115" s="0" t="n">
        <f aca="false">'Formato 6 a)'!D123</f>
        <v>0</v>
      </c>
      <c r="S115" s="0" t="n">
        <f aca="false">'Formato 6 a)'!E123</f>
        <v>0</v>
      </c>
      <c r="T115" s="0" t="n">
        <f aca="false">'Formato 6 a)'!F123</f>
        <v>0</v>
      </c>
      <c r="U115" s="0" t="n">
        <f aca="false">'Formato 6 a)'!G123</f>
        <v>0</v>
      </c>
    </row>
    <row r="116" customFormat="false" ht="15" hidden="false" customHeight="false" outlineLevel="0" collapsed="false">
      <c r="A116" s="32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6,1,2,5,1,0,0</v>
      </c>
      <c r="B116" s="0" t="n">
        <v>6</v>
      </c>
      <c r="C116" s="0" t="n">
        <v>1</v>
      </c>
      <c r="D116" s="0" t="n">
        <v>2</v>
      </c>
      <c r="E116" s="0" t="n">
        <v>5</v>
      </c>
      <c r="F116" s="0" t="n">
        <v>1</v>
      </c>
      <c r="K116" s="0" t="s">
        <v>3025</v>
      </c>
      <c r="P116" s="0" t="n">
        <f aca="false">'Formato 6 a)'!B124</f>
        <v>0</v>
      </c>
      <c r="Q116" s="0" t="n">
        <f aca="false">'Formato 6 a)'!C124</f>
        <v>0</v>
      </c>
      <c r="R116" s="0" t="n">
        <f aca="false">'Formato 6 a)'!D124</f>
        <v>0</v>
      </c>
      <c r="S116" s="0" t="n">
        <f aca="false">'Formato 6 a)'!E124</f>
        <v>0</v>
      </c>
      <c r="T116" s="0" t="n">
        <f aca="false">'Formato 6 a)'!F124</f>
        <v>0</v>
      </c>
      <c r="U116" s="0" t="n">
        <f aca="false">'Formato 6 a)'!G124</f>
        <v>0</v>
      </c>
    </row>
    <row r="117" customFormat="false" ht="15" hidden="false" customHeight="false" outlineLevel="0" collapsed="false">
      <c r="A117" s="32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6,1,2,5,2,0,0</v>
      </c>
      <c r="B117" s="0" t="n">
        <v>6</v>
      </c>
      <c r="C117" s="0" t="n">
        <v>1</v>
      </c>
      <c r="D117" s="0" t="n">
        <v>2</v>
      </c>
      <c r="E117" s="0" t="n">
        <v>5</v>
      </c>
      <c r="F117" s="0" t="n">
        <v>2</v>
      </c>
      <c r="K117" s="0" t="s">
        <v>3026</v>
      </c>
      <c r="P117" s="0" t="n">
        <f aca="false">'Formato 6 a)'!B125</f>
        <v>0</v>
      </c>
      <c r="Q117" s="0" t="n">
        <f aca="false">'Formato 6 a)'!C125</f>
        <v>0</v>
      </c>
      <c r="R117" s="0" t="n">
        <f aca="false">'Formato 6 a)'!D125</f>
        <v>0</v>
      </c>
      <c r="S117" s="0" t="n">
        <f aca="false">'Formato 6 a)'!E125</f>
        <v>0</v>
      </c>
      <c r="T117" s="0" t="n">
        <f aca="false">'Formato 6 a)'!F125</f>
        <v>0</v>
      </c>
      <c r="U117" s="0" t="n">
        <f aca="false">'Formato 6 a)'!G125</f>
        <v>0</v>
      </c>
    </row>
    <row r="118" customFormat="false" ht="15" hidden="false" customHeight="false" outlineLevel="0" collapsed="false">
      <c r="A118" s="32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6,1,2,5,3,0,0</v>
      </c>
      <c r="B118" s="0" t="n">
        <v>6</v>
      </c>
      <c r="C118" s="0" t="n">
        <v>1</v>
      </c>
      <c r="D118" s="0" t="n">
        <v>2</v>
      </c>
      <c r="E118" s="0" t="n">
        <v>5</v>
      </c>
      <c r="F118" s="0" t="n">
        <v>3</v>
      </c>
      <c r="K118" s="0" t="s">
        <v>3027</v>
      </c>
      <c r="P118" s="0" t="n">
        <f aca="false">'Formato 6 a)'!B126</f>
        <v>0</v>
      </c>
      <c r="Q118" s="0" t="n">
        <f aca="false">'Formato 6 a)'!C126</f>
        <v>0</v>
      </c>
      <c r="R118" s="0" t="n">
        <f aca="false">'Formato 6 a)'!D126</f>
        <v>0</v>
      </c>
      <c r="S118" s="0" t="n">
        <f aca="false">'Formato 6 a)'!E126</f>
        <v>0</v>
      </c>
      <c r="T118" s="0" t="n">
        <f aca="false">'Formato 6 a)'!F126</f>
        <v>0</v>
      </c>
      <c r="U118" s="0" t="n">
        <f aca="false">'Formato 6 a)'!G126</f>
        <v>0</v>
      </c>
    </row>
    <row r="119" customFormat="false" ht="15" hidden="false" customHeight="false" outlineLevel="0" collapsed="false">
      <c r="A119" s="32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6,1,2,5,4,0,0</v>
      </c>
      <c r="B119" s="0" t="n">
        <v>6</v>
      </c>
      <c r="C119" s="0" t="n">
        <v>1</v>
      </c>
      <c r="D119" s="0" t="n">
        <v>2</v>
      </c>
      <c r="E119" s="0" t="n">
        <v>5</v>
      </c>
      <c r="F119" s="0" t="n">
        <v>4</v>
      </c>
      <c r="K119" s="0" t="s">
        <v>3028</v>
      </c>
      <c r="P119" s="0" t="n">
        <f aca="false">'Formato 6 a)'!B127</f>
        <v>0</v>
      </c>
      <c r="Q119" s="0" t="n">
        <f aca="false">'Formato 6 a)'!C127</f>
        <v>0</v>
      </c>
      <c r="R119" s="0" t="n">
        <f aca="false">'Formato 6 a)'!D127</f>
        <v>0</v>
      </c>
      <c r="S119" s="0" t="n">
        <f aca="false">'Formato 6 a)'!E127</f>
        <v>0</v>
      </c>
      <c r="T119" s="0" t="n">
        <f aca="false">'Formato 6 a)'!F127</f>
        <v>0</v>
      </c>
      <c r="U119" s="0" t="n">
        <f aca="false">'Formato 6 a)'!G127</f>
        <v>0</v>
      </c>
    </row>
    <row r="120" customFormat="false" ht="15" hidden="false" customHeight="false" outlineLevel="0" collapsed="false">
      <c r="A120" s="32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6,1,2,5,5,0,0</v>
      </c>
      <c r="B120" s="0" t="n">
        <v>6</v>
      </c>
      <c r="C120" s="0" t="n">
        <v>1</v>
      </c>
      <c r="D120" s="0" t="n">
        <v>2</v>
      </c>
      <c r="E120" s="0" t="n">
        <v>5</v>
      </c>
      <c r="F120" s="0" t="n">
        <v>5</v>
      </c>
      <c r="K120" s="0" t="s">
        <v>3029</v>
      </c>
      <c r="P120" s="0" t="n">
        <f aca="false">'Formato 6 a)'!B128</f>
        <v>0</v>
      </c>
      <c r="Q120" s="0" t="n">
        <f aca="false">'Formato 6 a)'!C128</f>
        <v>0</v>
      </c>
      <c r="R120" s="0" t="n">
        <f aca="false">'Formato 6 a)'!D128</f>
        <v>0</v>
      </c>
      <c r="S120" s="0" t="n">
        <f aca="false">'Formato 6 a)'!E128</f>
        <v>0</v>
      </c>
      <c r="T120" s="0" t="n">
        <f aca="false">'Formato 6 a)'!F128</f>
        <v>0</v>
      </c>
      <c r="U120" s="0" t="n">
        <f aca="false">'Formato 6 a)'!G128</f>
        <v>0</v>
      </c>
    </row>
    <row r="121" customFormat="false" ht="15" hidden="false" customHeight="false" outlineLevel="0" collapsed="false">
      <c r="A121" s="32" t="str">
        <f aca="false">IF(LEN(CLEAN(B121))=0,"0",B121)&amp;","&amp;IF(LEN(CLEAN(C121))=0,"0",C121)&amp;","&amp;IF(LEN(CLEAN(D121))=0,"0",D121)&amp;","&amp;IF(LEN(CLEAN(E121))=0,"0",E121)&amp;","&amp;IF(LEN(CLEAN(F121))=0,"0",F121)&amp;","&amp;IF(LEN(CLEAN(G121))=0,"0",G121)&amp;","&amp;IF(LEN(CLEAN(H121))=0,"0",H121)</f>
        <v>6,1,2,5,6,0,0</v>
      </c>
      <c r="B121" s="0" t="n">
        <v>6</v>
      </c>
      <c r="C121" s="0" t="n">
        <v>1</v>
      </c>
      <c r="D121" s="0" t="n">
        <v>2</v>
      </c>
      <c r="E121" s="0" t="n">
        <v>5</v>
      </c>
      <c r="F121" s="0" t="n">
        <v>6</v>
      </c>
      <c r="K121" s="0" t="s">
        <v>3030</v>
      </c>
      <c r="P121" s="0" t="n">
        <f aca="false">'Formato 6 a)'!B129</f>
        <v>0</v>
      </c>
      <c r="Q121" s="0" t="n">
        <f aca="false">'Formato 6 a)'!C129</f>
        <v>0</v>
      </c>
      <c r="R121" s="0" t="n">
        <f aca="false">'Formato 6 a)'!D129</f>
        <v>0</v>
      </c>
      <c r="S121" s="0" t="n">
        <f aca="false">'Formato 6 a)'!E129</f>
        <v>0</v>
      </c>
      <c r="T121" s="0" t="n">
        <f aca="false">'Formato 6 a)'!F129</f>
        <v>0</v>
      </c>
      <c r="U121" s="0" t="n">
        <f aca="false">'Formato 6 a)'!G129</f>
        <v>0</v>
      </c>
    </row>
    <row r="122" customFormat="false" ht="15" hidden="false" customHeight="false" outlineLevel="0" collapsed="false">
      <c r="A122" s="32" t="str">
        <f aca="false">IF(LEN(CLEAN(B122))=0,"0",B122)&amp;","&amp;IF(LEN(CLEAN(C122))=0,"0",C122)&amp;","&amp;IF(LEN(CLEAN(D122))=0,"0",D122)&amp;","&amp;IF(LEN(CLEAN(E122))=0,"0",E122)&amp;","&amp;IF(LEN(CLEAN(F122))=0,"0",F122)&amp;","&amp;IF(LEN(CLEAN(G122))=0,"0",G122)&amp;","&amp;IF(LEN(CLEAN(H122))=0,"0",H122)</f>
        <v>6,1,2,5,7,0,0</v>
      </c>
      <c r="B122" s="0" t="n">
        <v>6</v>
      </c>
      <c r="C122" s="0" t="n">
        <v>1</v>
      </c>
      <c r="D122" s="0" t="n">
        <v>2</v>
      </c>
      <c r="E122" s="0" t="n">
        <v>5</v>
      </c>
      <c r="F122" s="0" t="n">
        <v>7</v>
      </c>
      <c r="K122" s="0" t="s">
        <v>3031</v>
      </c>
      <c r="P122" s="0" t="n">
        <f aca="false">'Formato 6 a)'!B130</f>
        <v>0</v>
      </c>
      <c r="Q122" s="0" t="n">
        <f aca="false">'Formato 6 a)'!C130</f>
        <v>0</v>
      </c>
      <c r="R122" s="0" t="n">
        <f aca="false">'Formato 6 a)'!D130</f>
        <v>0</v>
      </c>
      <c r="S122" s="0" t="n">
        <f aca="false">'Formato 6 a)'!E130</f>
        <v>0</v>
      </c>
      <c r="T122" s="0" t="n">
        <f aca="false">'Formato 6 a)'!F130</f>
        <v>0</v>
      </c>
      <c r="U122" s="0" t="n">
        <f aca="false">'Formato 6 a)'!G130</f>
        <v>0</v>
      </c>
    </row>
    <row r="123" customFormat="false" ht="15" hidden="false" customHeight="false" outlineLevel="0" collapsed="false">
      <c r="A123" s="32" t="str">
        <f aca="false">IF(LEN(CLEAN(B123))=0,"0",B123)&amp;","&amp;IF(LEN(CLEAN(C123))=0,"0",C123)&amp;","&amp;IF(LEN(CLEAN(D123))=0,"0",D123)&amp;","&amp;IF(LEN(CLEAN(E123))=0,"0",E123)&amp;","&amp;IF(LEN(CLEAN(F123))=0,"0",F123)&amp;","&amp;IF(LEN(CLEAN(G123))=0,"0",G123)&amp;","&amp;IF(LEN(CLEAN(H123))=0,"0",H123)</f>
        <v>6,1,2,5,8,0,0</v>
      </c>
      <c r="B123" s="0" t="n">
        <v>6</v>
      </c>
      <c r="C123" s="0" t="n">
        <v>1</v>
      </c>
      <c r="D123" s="0" t="n">
        <v>2</v>
      </c>
      <c r="E123" s="0" t="n">
        <v>5</v>
      </c>
      <c r="F123" s="0" t="n">
        <v>8</v>
      </c>
      <c r="K123" s="0" t="s">
        <v>3032</v>
      </c>
      <c r="P123" s="0" t="n">
        <f aca="false">'Formato 6 a)'!B131</f>
        <v>0</v>
      </c>
      <c r="Q123" s="0" t="n">
        <f aca="false">'Formato 6 a)'!C131</f>
        <v>0</v>
      </c>
      <c r="R123" s="0" t="n">
        <f aca="false">'Formato 6 a)'!D131</f>
        <v>0</v>
      </c>
      <c r="S123" s="0" t="n">
        <f aca="false">'Formato 6 a)'!E131</f>
        <v>0</v>
      </c>
      <c r="T123" s="0" t="n">
        <f aca="false">'Formato 6 a)'!F131</f>
        <v>0</v>
      </c>
      <c r="U123" s="0" t="n">
        <f aca="false">'Formato 6 a)'!G131</f>
        <v>0</v>
      </c>
    </row>
    <row r="124" customFormat="false" ht="15" hidden="false" customHeight="false" outlineLevel="0" collapsed="false">
      <c r="A124" s="32" t="str">
        <f aca="false">IF(LEN(CLEAN(B124))=0,"0",B124)&amp;","&amp;IF(LEN(CLEAN(C124))=0,"0",C124)&amp;","&amp;IF(LEN(CLEAN(D124))=0,"0",D124)&amp;","&amp;IF(LEN(CLEAN(E124))=0,"0",E124)&amp;","&amp;IF(LEN(CLEAN(F124))=0,"0",F124)&amp;","&amp;IF(LEN(CLEAN(G124))=0,"0",G124)&amp;","&amp;IF(LEN(CLEAN(H124))=0,"0",H124)</f>
        <v>6,1,2,5,9,0,0</v>
      </c>
      <c r="B124" s="0" t="n">
        <v>6</v>
      </c>
      <c r="C124" s="0" t="n">
        <v>1</v>
      </c>
      <c r="D124" s="0" t="n">
        <v>2</v>
      </c>
      <c r="E124" s="0" t="n">
        <v>5</v>
      </c>
      <c r="F124" s="0" t="n">
        <v>9</v>
      </c>
      <c r="K124" s="0" t="s">
        <v>3033</v>
      </c>
      <c r="P124" s="0" t="n">
        <f aca="false">'Formato 6 a)'!B132</f>
        <v>0</v>
      </c>
      <c r="Q124" s="0" t="n">
        <f aca="false">'Formato 6 a)'!C132</f>
        <v>0</v>
      </c>
      <c r="R124" s="0" t="n">
        <f aca="false">'Formato 6 a)'!D132</f>
        <v>0</v>
      </c>
      <c r="S124" s="0" t="n">
        <f aca="false">'Formato 6 a)'!E132</f>
        <v>0</v>
      </c>
      <c r="T124" s="0" t="n">
        <f aca="false">'Formato 6 a)'!F132</f>
        <v>0</v>
      </c>
      <c r="U124" s="0" t="n">
        <f aca="false">'Formato 6 a)'!G132</f>
        <v>0</v>
      </c>
    </row>
    <row r="125" customFormat="false" ht="15" hidden="false" customHeight="false" outlineLevel="0" collapsed="false">
      <c r="A125" s="32" t="str">
        <f aca="false">IF(LEN(CLEAN(B125))=0,"0",B125)&amp;","&amp;IF(LEN(CLEAN(C125))=0,"0",C125)&amp;","&amp;IF(LEN(CLEAN(D125))=0,"0",D125)&amp;","&amp;IF(LEN(CLEAN(E125))=0,"0",E125)&amp;","&amp;IF(LEN(CLEAN(F125))=0,"0",F125)&amp;","&amp;IF(LEN(CLEAN(G125))=0,"0",G125)&amp;","&amp;IF(LEN(CLEAN(H125))=0,"0",H125)</f>
        <v>6,1,2,6,0,0,0</v>
      </c>
      <c r="B125" s="0" t="n">
        <v>6</v>
      </c>
      <c r="C125" s="0" t="n">
        <v>1</v>
      </c>
      <c r="D125" s="0" t="n">
        <v>2</v>
      </c>
      <c r="E125" s="0" t="n">
        <v>6</v>
      </c>
      <c r="J125" s="0" t="s">
        <v>3034</v>
      </c>
      <c r="P125" s="0" t="n">
        <f aca="false">'Formato 6 a)'!B133</f>
        <v>0</v>
      </c>
      <c r="Q125" s="0" t="n">
        <f aca="false">'Formato 6 a)'!C133</f>
        <v>0</v>
      </c>
      <c r="R125" s="0" t="n">
        <f aca="false">'Formato 6 a)'!D133</f>
        <v>0</v>
      </c>
      <c r="S125" s="0" t="n">
        <f aca="false">'Formato 6 a)'!E133</f>
        <v>0</v>
      </c>
      <c r="T125" s="0" t="n">
        <f aca="false">'Formato 6 a)'!F133</f>
        <v>0</v>
      </c>
      <c r="U125" s="0" t="n">
        <f aca="false">'Formato 6 a)'!G133</f>
        <v>0</v>
      </c>
    </row>
    <row r="126" customFormat="false" ht="15" hidden="false" customHeight="false" outlineLevel="0" collapsed="false">
      <c r="A126" s="32" t="str">
        <f aca="false">IF(LEN(CLEAN(B126))=0,"0",B126)&amp;","&amp;IF(LEN(CLEAN(C126))=0,"0",C126)&amp;","&amp;IF(LEN(CLEAN(D126))=0,"0",D126)&amp;","&amp;IF(LEN(CLEAN(E126))=0,"0",E126)&amp;","&amp;IF(LEN(CLEAN(F126))=0,"0",F126)&amp;","&amp;IF(LEN(CLEAN(G126))=0,"0",G126)&amp;","&amp;IF(LEN(CLEAN(H126))=0,"0",H126)</f>
        <v>6,1,2,6,1,0,0</v>
      </c>
      <c r="B126" s="0" t="n">
        <v>6</v>
      </c>
      <c r="C126" s="0" t="n">
        <v>1</v>
      </c>
      <c r="D126" s="0" t="n">
        <v>2</v>
      </c>
      <c r="E126" s="0" t="n">
        <v>6</v>
      </c>
      <c r="F126" s="0" t="n">
        <v>1</v>
      </c>
      <c r="K126" s="0" t="s">
        <v>3035</v>
      </c>
      <c r="P126" s="0" t="n">
        <f aca="false">'Formato 6 a)'!B134</f>
        <v>0</v>
      </c>
      <c r="Q126" s="0" t="n">
        <f aca="false">'Formato 6 a)'!C134</f>
        <v>0</v>
      </c>
      <c r="R126" s="0" t="n">
        <f aca="false">'Formato 6 a)'!D134</f>
        <v>0</v>
      </c>
      <c r="S126" s="0" t="n">
        <f aca="false">'Formato 6 a)'!E134</f>
        <v>0</v>
      </c>
      <c r="T126" s="0" t="n">
        <f aca="false">'Formato 6 a)'!F134</f>
        <v>0</v>
      </c>
      <c r="U126" s="0" t="n">
        <f aca="false">'Formato 6 a)'!G134</f>
        <v>0</v>
      </c>
    </row>
    <row r="127" customFormat="false" ht="15" hidden="false" customHeight="false" outlineLevel="0" collapsed="false">
      <c r="A127" s="32" t="str">
        <f aca="false">IF(LEN(CLEAN(B127))=0,"0",B127)&amp;","&amp;IF(LEN(CLEAN(C127))=0,"0",C127)&amp;","&amp;IF(LEN(CLEAN(D127))=0,"0",D127)&amp;","&amp;IF(LEN(CLEAN(E127))=0,"0",E127)&amp;","&amp;IF(LEN(CLEAN(F127))=0,"0",F127)&amp;","&amp;IF(LEN(CLEAN(G127))=0,"0",G127)&amp;","&amp;IF(LEN(CLEAN(H127))=0,"0",H127)</f>
        <v>6,1,2,6,2,0,0</v>
      </c>
      <c r="B127" s="0" t="n">
        <v>6</v>
      </c>
      <c r="C127" s="0" t="n">
        <v>1</v>
      </c>
      <c r="D127" s="0" t="n">
        <v>2</v>
      </c>
      <c r="E127" s="0" t="n">
        <v>6</v>
      </c>
      <c r="F127" s="0" t="n">
        <v>2</v>
      </c>
      <c r="K127" s="0" t="s">
        <v>3036</v>
      </c>
      <c r="P127" s="0" t="n">
        <f aca="false">'Formato 6 a)'!B135</f>
        <v>0</v>
      </c>
      <c r="Q127" s="0" t="n">
        <f aca="false">'Formato 6 a)'!C135</f>
        <v>0</v>
      </c>
      <c r="R127" s="0" t="n">
        <f aca="false">'Formato 6 a)'!D135</f>
        <v>0</v>
      </c>
      <c r="S127" s="0" t="n">
        <f aca="false">'Formato 6 a)'!E135</f>
        <v>0</v>
      </c>
      <c r="T127" s="0" t="n">
        <f aca="false">'Formato 6 a)'!F135</f>
        <v>0</v>
      </c>
      <c r="U127" s="0" t="n">
        <f aca="false">'Formato 6 a)'!G135</f>
        <v>0</v>
      </c>
    </row>
    <row r="128" customFormat="false" ht="15" hidden="false" customHeight="false" outlineLevel="0" collapsed="false">
      <c r="A128" s="32" t="str">
        <f aca="false">IF(LEN(CLEAN(B128))=0,"0",B128)&amp;","&amp;IF(LEN(CLEAN(C128))=0,"0",C128)&amp;","&amp;IF(LEN(CLEAN(D128))=0,"0",D128)&amp;","&amp;IF(LEN(CLEAN(E128))=0,"0",E128)&amp;","&amp;IF(LEN(CLEAN(F128))=0,"0",F128)&amp;","&amp;IF(LEN(CLEAN(G128))=0,"0",G128)&amp;","&amp;IF(LEN(CLEAN(H128))=0,"0",H128)</f>
        <v>6,1,2,6,3,0,0</v>
      </c>
      <c r="B128" s="0" t="n">
        <v>6</v>
      </c>
      <c r="C128" s="0" t="n">
        <v>1</v>
      </c>
      <c r="D128" s="0" t="n">
        <v>2</v>
      </c>
      <c r="E128" s="0" t="n">
        <v>6</v>
      </c>
      <c r="F128" s="0" t="n">
        <v>3</v>
      </c>
      <c r="K128" s="0" t="s">
        <v>3037</v>
      </c>
      <c r="P128" s="0" t="n">
        <f aca="false">'Formato 6 a)'!B136</f>
        <v>0</v>
      </c>
      <c r="Q128" s="0" t="n">
        <f aca="false">'Formato 6 a)'!C136</f>
        <v>0</v>
      </c>
      <c r="R128" s="0" t="n">
        <f aca="false">'Formato 6 a)'!D136</f>
        <v>0</v>
      </c>
      <c r="S128" s="0" t="n">
        <f aca="false">'Formato 6 a)'!E136</f>
        <v>0</v>
      </c>
      <c r="T128" s="0" t="n">
        <f aca="false">'Formato 6 a)'!F136</f>
        <v>0</v>
      </c>
      <c r="U128" s="0" t="n">
        <f aca="false">'Formato 6 a)'!G136</f>
        <v>0</v>
      </c>
    </row>
    <row r="129" customFormat="false" ht="15" hidden="false" customHeight="false" outlineLevel="0" collapsed="false">
      <c r="A129" s="32" t="str">
        <f aca="false">IF(LEN(CLEAN(B129))=0,"0",B129)&amp;","&amp;IF(LEN(CLEAN(C129))=0,"0",C129)&amp;","&amp;IF(LEN(CLEAN(D129))=0,"0",D129)&amp;","&amp;IF(LEN(CLEAN(E129))=0,"0",E129)&amp;","&amp;IF(LEN(CLEAN(F129))=0,"0",F129)&amp;","&amp;IF(LEN(CLEAN(G129))=0,"0",G129)&amp;","&amp;IF(LEN(CLEAN(H129))=0,"0",H129)</f>
        <v>6,1,2,7,0,0,0</v>
      </c>
      <c r="B129" s="0" t="n">
        <v>6</v>
      </c>
      <c r="C129" s="0" t="n">
        <v>1</v>
      </c>
      <c r="D129" s="0" t="n">
        <v>2</v>
      </c>
      <c r="E129" s="0" t="n">
        <v>7</v>
      </c>
      <c r="J129" s="0" t="s">
        <v>3038</v>
      </c>
      <c r="P129" s="0" t="n">
        <f aca="false">'Formato 6 a)'!B137</f>
        <v>0</v>
      </c>
      <c r="Q129" s="0" t="n">
        <f aca="false">'Formato 6 a)'!C137</f>
        <v>0</v>
      </c>
      <c r="R129" s="0" t="n">
        <f aca="false">'Formato 6 a)'!D137</f>
        <v>0</v>
      </c>
      <c r="S129" s="0" t="n">
        <f aca="false">'Formato 6 a)'!E137</f>
        <v>0</v>
      </c>
      <c r="T129" s="0" t="n">
        <f aca="false">'Formato 6 a)'!F137</f>
        <v>0</v>
      </c>
      <c r="U129" s="0" t="n">
        <f aca="false">'Formato 6 a)'!G137</f>
        <v>0</v>
      </c>
    </row>
    <row r="130" customFormat="false" ht="15" hidden="false" customHeight="false" outlineLevel="0" collapsed="false">
      <c r="A130" s="32" t="str">
        <f aca="false">IF(LEN(CLEAN(B130))=0,"0",B130)&amp;","&amp;IF(LEN(CLEAN(C130))=0,"0",C130)&amp;","&amp;IF(LEN(CLEAN(D130))=0,"0",D130)&amp;","&amp;IF(LEN(CLEAN(E130))=0,"0",E130)&amp;","&amp;IF(LEN(CLEAN(F130))=0,"0",F130)&amp;","&amp;IF(LEN(CLEAN(G130))=0,"0",G130)&amp;","&amp;IF(LEN(CLEAN(H130))=0,"0",H130)</f>
        <v>6,1,2,7,1,0,0</v>
      </c>
      <c r="B130" s="0" t="n">
        <v>6</v>
      </c>
      <c r="C130" s="0" t="n">
        <v>1</v>
      </c>
      <c r="D130" s="0" t="n">
        <v>2</v>
      </c>
      <c r="E130" s="0" t="n">
        <v>7</v>
      </c>
      <c r="F130" s="0" t="n">
        <v>1</v>
      </c>
      <c r="K130" s="0" t="s">
        <v>3039</v>
      </c>
      <c r="P130" s="0" t="n">
        <f aca="false">'Formato 6 a)'!B138</f>
        <v>0</v>
      </c>
      <c r="Q130" s="0" t="n">
        <f aca="false">'Formato 6 a)'!C138</f>
        <v>0</v>
      </c>
      <c r="R130" s="0" t="n">
        <f aca="false">'Formato 6 a)'!D138</f>
        <v>0</v>
      </c>
      <c r="S130" s="0" t="n">
        <f aca="false">'Formato 6 a)'!E138</f>
        <v>0</v>
      </c>
      <c r="T130" s="0" t="n">
        <f aca="false">'Formato 6 a)'!F138</f>
        <v>0</v>
      </c>
      <c r="U130" s="0" t="n">
        <f aca="false">'Formato 6 a)'!G138</f>
        <v>0</v>
      </c>
    </row>
    <row r="131" customFormat="false" ht="15" hidden="false" customHeight="false" outlineLevel="0" collapsed="false">
      <c r="A131" s="32" t="str">
        <f aca="false">IF(LEN(CLEAN(B131))=0,"0",B131)&amp;","&amp;IF(LEN(CLEAN(C131))=0,"0",C131)&amp;","&amp;IF(LEN(CLEAN(D131))=0,"0",D131)&amp;","&amp;IF(LEN(CLEAN(E131))=0,"0",E131)&amp;","&amp;IF(LEN(CLEAN(F131))=0,"0",F131)&amp;","&amp;IF(LEN(CLEAN(G131))=0,"0",G131)&amp;","&amp;IF(LEN(CLEAN(H131))=0,"0",H131)</f>
        <v>6,1,2,7,2,0,0</v>
      </c>
      <c r="B131" s="0" t="n">
        <v>6</v>
      </c>
      <c r="C131" s="0" t="n">
        <v>1</v>
      </c>
      <c r="D131" s="0" t="n">
        <v>2</v>
      </c>
      <c r="E131" s="0" t="n">
        <v>7</v>
      </c>
      <c r="F131" s="0" t="n">
        <v>2</v>
      </c>
      <c r="K131" s="0" t="s">
        <v>3040</v>
      </c>
      <c r="P131" s="0" t="n">
        <f aca="false">'Formato 6 a)'!B139</f>
        <v>0</v>
      </c>
      <c r="Q131" s="0" t="n">
        <f aca="false">'Formato 6 a)'!C139</f>
        <v>0</v>
      </c>
      <c r="R131" s="0" t="n">
        <f aca="false">'Formato 6 a)'!D139</f>
        <v>0</v>
      </c>
      <c r="S131" s="0" t="n">
        <f aca="false">'Formato 6 a)'!E139</f>
        <v>0</v>
      </c>
      <c r="T131" s="0" t="n">
        <f aca="false">'Formato 6 a)'!F139</f>
        <v>0</v>
      </c>
      <c r="U131" s="0" t="n">
        <f aca="false">'Formato 6 a)'!G139</f>
        <v>0</v>
      </c>
    </row>
    <row r="132" customFormat="false" ht="15" hidden="false" customHeight="false" outlineLevel="0" collapsed="false">
      <c r="A132" s="32" t="str">
        <f aca="false">IF(LEN(CLEAN(B132))=0,"0",B132)&amp;","&amp;IF(LEN(CLEAN(C132))=0,"0",C132)&amp;","&amp;IF(LEN(CLEAN(D132))=0,"0",D132)&amp;","&amp;IF(LEN(CLEAN(E132))=0,"0",E132)&amp;","&amp;IF(LEN(CLEAN(F132))=0,"0",F132)&amp;","&amp;IF(LEN(CLEAN(G132))=0,"0",G132)&amp;","&amp;IF(LEN(CLEAN(H132))=0,"0",H132)</f>
        <v>6,1,2,7,3,0,0</v>
      </c>
      <c r="B132" s="0" t="n">
        <v>6</v>
      </c>
      <c r="C132" s="0" t="n">
        <v>1</v>
      </c>
      <c r="D132" s="0" t="n">
        <v>2</v>
      </c>
      <c r="E132" s="0" t="n">
        <v>7</v>
      </c>
      <c r="F132" s="0" t="n">
        <v>3</v>
      </c>
      <c r="K132" s="0" t="s">
        <v>3041</v>
      </c>
      <c r="P132" s="0" t="n">
        <f aca="false">'Formato 6 a)'!B140</f>
        <v>0</v>
      </c>
      <c r="Q132" s="0" t="n">
        <f aca="false">'Formato 6 a)'!C140</f>
        <v>0</v>
      </c>
      <c r="R132" s="0" t="n">
        <f aca="false">'Formato 6 a)'!D140</f>
        <v>0</v>
      </c>
      <c r="S132" s="0" t="n">
        <f aca="false">'Formato 6 a)'!E140</f>
        <v>0</v>
      </c>
      <c r="T132" s="0" t="n">
        <f aca="false">'Formato 6 a)'!F140</f>
        <v>0</v>
      </c>
      <c r="U132" s="0" t="n">
        <f aca="false">'Formato 6 a)'!G140</f>
        <v>0</v>
      </c>
    </row>
    <row r="133" customFormat="false" ht="15" hidden="false" customHeight="false" outlineLevel="0" collapsed="false">
      <c r="A133" s="32" t="str">
        <f aca="false">IF(LEN(CLEAN(B133))=0,"0",B133)&amp;","&amp;IF(LEN(CLEAN(C133))=0,"0",C133)&amp;","&amp;IF(LEN(CLEAN(D133))=0,"0",D133)&amp;","&amp;IF(LEN(CLEAN(E133))=0,"0",E133)&amp;","&amp;IF(LEN(CLEAN(F133))=0,"0",F133)&amp;","&amp;IF(LEN(CLEAN(G133))=0,"0",G133)&amp;","&amp;IF(LEN(CLEAN(H133))=0,"0",H133)</f>
        <v>6,1,2,7,4,0,0</v>
      </c>
      <c r="B133" s="0" t="n">
        <v>6</v>
      </c>
      <c r="C133" s="0" t="n">
        <v>1</v>
      </c>
      <c r="D133" s="0" t="n">
        <v>2</v>
      </c>
      <c r="E133" s="0" t="n">
        <v>7</v>
      </c>
      <c r="F133" s="0" t="n">
        <v>4</v>
      </c>
      <c r="K133" s="0" t="s">
        <v>3042</v>
      </c>
      <c r="P133" s="0" t="n">
        <f aca="false">'Formato 6 a)'!B141</f>
        <v>0</v>
      </c>
      <c r="Q133" s="0" t="n">
        <f aca="false">'Formato 6 a)'!C141</f>
        <v>0</v>
      </c>
      <c r="R133" s="0" t="n">
        <f aca="false">'Formato 6 a)'!D141</f>
        <v>0</v>
      </c>
      <c r="S133" s="0" t="n">
        <f aca="false">'Formato 6 a)'!E141</f>
        <v>0</v>
      </c>
      <c r="T133" s="0" t="n">
        <f aca="false">'Formato 6 a)'!F141</f>
        <v>0</v>
      </c>
      <c r="U133" s="0" t="n">
        <f aca="false">'Formato 6 a)'!G141</f>
        <v>0</v>
      </c>
    </row>
    <row r="134" customFormat="false" ht="15" hidden="false" customHeight="false" outlineLevel="0" collapsed="false">
      <c r="A134" s="32" t="str">
        <f aca="false">IF(LEN(CLEAN(B134))=0,"0",B134)&amp;","&amp;IF(LEN(CLEAN(C134))=0,"0",C134)&amp;","&amp;IF(LEN(CLEAN(D134))=0,"0",D134)&amp;","&amp;IF(LEN(CLEAN(E134))=0,"0",E134)&amp;","&amp;IF(LEN(CLEAN(F134))=0,"0",F134)&amp;","&amp;IF(LEN(CLEAN(G134))=0,"0",G134)&amp;","&amp;IF(LEN(CLEAN(H134))=0,"0",H134)</f>
        <v>6,1,2,7,5,0,0</v>
      </c>
      <c r="B134" s="0" t="n">
        <v>6</v>
      </c>
      <c r="C134" s="0" t="n">
        <v>1</v>
      </c>
      <c r="D134" s="0" t="n">
        <v>2</v>
      </c>
      <c r="E134" s="0" t="n">
        <v>7</v>
      </c>
      <c r="F134" s="0" t="n">
        <v>5</v>
      </c>
      <c r="K134" s="0" t="s">
        <v>3043</v>
      </c>
      <c r="P134" s="0" t="n">
        <f aca="false">'Formato 6 a)'!B142</f>
        <v>0</v>
      </c>
      <c r="Q134" s="0" t="n">
        <f aca="false">'Formato 6 a)'!C142</f>
        <v>0</v>
      </c>
      <c r="R134" s="0" t="n">
        <f aca="false">'Formato 6 a)'!D142</f>
        <v>0</v>
      </c>
      <c r="S134" s="0" t="n">
        <f aca="false">'Formato 6 a)'!E142</f>
        <v>0</v>
      </c>
      <c r="T134" s="0" t="n">
        <f aca="false">'Formato 6 a)'!F142</f>
        <v>0</v>
      </c>
      <c r="U134" s="0" t="n">
        <f aca="false">'Formato 6 a)'!G142</f>
        <v>0</v>
      </c>
    </row>
    <row r="135" customFormat="false" ht="15" hidden="false" customHeight="false" outlineLevel="0" collapsed="false">
      <c r="A135" s="32" t="str">
        <f aca="false">IF(LEN(CLEAN(B135))=0,"0",B135)&amp;","&amp;IF(LEN(CLEAN(C135))=0,"0",C135)&amp;","&amp;IF(LEN(CLEAN(D135))=0,"0",D135)&amp;","&amp;IF(LEN(CLEAN(E135))=0,"0",E135)&amp;","&amp;IF(LEN(CLEAN(F135))=0,"0",F135)&amp;","&amp;IF(LEN(CLEAN(G135))=0,"0",G135)&amp;","&amp;IF(LEN(CLEAN(H135))=0,"0",H135)</f>
        <v>6,1,2,7,5,1,0</v>
      </c>
      <c r="B135" s="0" t="n">
        <v>6</v>
      </c>
      <c r="C135" s="0" t="n">
        <v>1</v>
      </c>
      <c r="D135" s="0" t="n">
        <v>2</v>
      </c>
      <c r="E135" s="0" t="n">
        <v>7</v>
      </c>
      <c r="F135" s="0" t="n">
        <v>5</v>
      </c>
      <c r="G135" s="0" t="n">
        <v>1</v>
      </c>
      <c r="L135" s="0" t="s">
        <v>3044</v>
      </c>
      <c r="P135" s="0" t="n">
        <f aca="false">'Formato 6 a)'!B143</f>
        <v>0</v>
      </c>
      <c r="Q135" s="0" t="n">
        <f aca="false">'Formato 6 a)'!C143</f>
        <v>1</v>
      </c>
      <c r="R135" s="0" t="n">
        <f aca="false">'Formato 6 a)'!D143</f>
        <v>3</v>
      </c>
      <c r="S135" s="0" t="n">
        <f aca="false">'Formato 6 a)'!E143</f>
        <v>1</v>
      </c>
      <c r="T135" s="0" t="n">
        <f aca="false">'Formato 6 a)'!F143</f>
        <v>1</v>
      </c>
      <c r="U135" s="0" t="n">
        <f aca="false">'Formato 6 a)'!G143</f>
        <v>2</v>
      </c>
    </row>
    <row r="136" customFormat="false" ht="15" hidden="false" customHeight="false" outlineLevel="0" collapsed="false">
      <c r="A136" s="32" t="str">
        <f aca="false">IF(LEN(CLEAN(B136))=0,"0",B136)&amp;","&amp;IF(LEN(CLEAN(C136))=0,"0",C136)&amp;","&amp;IF(LEN(CLEAN(D136))=0,"0",D136)&amp;","&amp;IF(LEN(CLEAN(E136))=0,"0",E136)&amp;","&amp;IF(LEN(CLEAN(F136))=0,"0",F136)&amp;","&amp;IF(LEN(CLEAN(G136))=0,"0",G136)&amp;","&amp;IF(LEN(CLEAN(H136))=0,"0",H136)</f>
        <v>6,1,2,7,6,0,0</v>
      </c>
      <c r="B136" s="0" t="n">
        <v>6</v>
      </c>
      <c r="C136" s="0" t="n">
        <v>1</v>
      </c>
      <c r="D136" s="0" t="n">
        <v>2</v>
      </c>
      <c r="E136" s="0" t="n">
        <v>7</v>
      </c>
      <c r="F136" s="0" t="n">
        <v>6</v>
      </c>
      <c r="K136" s="0" t="s">
        <v>3045</v>
      </c>
      <c r="P136" s="0" t="n">
        <f aca="false">'Formato 6 a)'!B144</f>
        <v>0</v>
      </c>
      <c r="Q136" s="0" t="n">
        <f aca="false">'Formato 6 a)'!C144</f>
        <v>0</v>
      </c>
      <c r="R136" s="0" t="n">
        <f aca="false">'Formato 6 a)'!D144</f>
        <v>0</v>
      </c>
      <c r="S136" s="0" t="n">
        <f aca="false">'Formato 6 a)'!E144</f>
        <v>0</v>
      </c>
      <c r="T136" s="0" t="n">
        <f aca="false">'Formato 6 a)'!F144</f>
        <v>0</v>
      </c>
      <c r="U136" s="0" t="n">
        <f aca="false">'Formato 6 a)'!G144</f>
        <v>0</v>
      </c>
    </row>
    <row r="137" customFormat="false" ht="15" hidden="false" customHeight="false" outlineLevel="0" collapsed="false">
      <c r="A137" s="32" t="str">
        <f aca="false">IF(LEN(CLEAN(B137))=0,"0",B137)&amp;","&amp;IF(LEN(CLEAN(C137))=0,"0",C137)&amp;","&amp;IF(LEN(CLEAN(D137))=0,"0",D137)&amp;","&amp;IF(LEN(CLEAN(E137))=0,"0",E137)&amp;","&amp;IF(LEN(CLEAN(F137))=0,"0",F137)&amp;","&amp;IF(LEN(CLEAN(G137))=0,"0",G137)&amp;","&amp;IF(LEN(CLEAN(H137))=0,"0",H137)</f>
        <v>6,1,2,7,7,0,0</v>
      </c>
      <c r="B137" s="0" t="n">
        <v>6</v>
      </c>
      <c r="C137" s="0" t="n">
        <v>1</v>
      </c>
      <c r="D137" s="0" t="n">
        <v>2</v>
      </c>
      <c r="E137" s="0" t="n">
        <v>7</v>
      </c>
      <c r="F137" s="0" t="n">
        <v>7</v>
      </c>
      <c r="K137" s="0" t="s">
        <v>3046</v>
      </c>
      <c r="P137" s="0" t="n">
        <f aca="false">'Formato 6 a)'!B145</f>
        <v>0</v>
      </c>
      <c r="Q137" s="0" t="n">
        <f aca="false">'Formato 6 a)'!C145</f>
        <v>0</v>
      </c>
      <c r="R137" s="0" t="n">
        <f aca="false">'Formato 6 a)'!D145</f>
        <v>0</v>
      </c>
      <c r="S137" s="0" t="n">
        <f aca="false">'Formato 6 a)'!E145</f>
        <v>0</v>
      </c>
      <c r="T137" s="0" t="n">
        <f aca="false">'Formato 6 a)'!F145</f>
        <v>0</v>
      </c>
      <c r="U137" s="0" t="n">
        <f aca="false">'Formato 6 a)'!G145</f>
        <v>0</v>
      </c>
    </row>
    <row r="138" customFormat="false" ht="15" hidden="false" customHeight="false" outlineLevel="0" collapsed="false">
      <c r="A138" s="32" t="str">
        <f aca="false">IF(LEN(CLEAN(B138))=0,"0",B138)&amp;","&amp;IF(LEN(CLEAN(C138))=0,"0",C138)&amp;","&amp;IF(LEN(CLEAN(D138))=0,"0",D138)&amp;","&amp;IF(LEN(CLEAN(E138))=0,"0",E138)&amp;","&amp;IF(LEN(CLEAN(F138))=0,"0",F138)&amp;","&amp;IF(LEN(CLEAN(G138))=0,"0",G138)&amp;","&amp;IF(LEN(CLEAN(H138))=0,"0",H138)</f>
        <v>6,1,2,8,0,0,0</v>
      </c>
      <c r="B138" s="0" t="n">
        <v>6</v>
      </c>
      <c r="C138" s="0" t="n">
        <v>1</v>
      </c>
      <c r="D138" s="0" t="n">
        <v>2</v>
      </c>
      <c r="E138" s="0" t="n">
        <v>8</v>
      </c>
      <c r="J138" s="0" t="s">
        <v>3047</v>
      </c>
      <c r="P138" s="0" t="n">
        <f aca="false">'Formato 6 a)'!B146</f>
        <v>0</v>
      </c>
      <c r="Q138" s="0" t="n">
        <f aca="false">'Formato 6 a)'!C146</f>
        <v>0</v>
      </c>
      <c r="R138" s="0" t="n">
        <f aca="false">'Formato 6 a)'!D146</f>
        <v>0</v>
      </c>
      <c r="S138" s="0" t="n">
        <f aca="false">'Formato 6 a)'!E146</f>
        <v>0</v>
      </c>
      <c r="T138" s="0" t="n">
        <f aca="false">'Formato 6 a)'!F146</f>
        <v>0</v>
      </c>
      <c r="U138" s="0" t="n">
        <f aca="false">'Formato 6 a)'!G146</f>
        <v>0</v>
      </c>
    </row>
    <row r="139" customFormat="false" ht="15" hidden="false" customHeight="false" outlineLevel="0" collapsed="false">
      <c r="A139" s="32" t="str">
        <f aca="false">IF(LEN(CLEAN(B139))=0,"0",B139)&amp;","&amp;IF(LEN(CLEAN(C139))=0,"0",C139)&amp;","&amp;IF(LEN(CLEAN(D139))=0,"0",D139)&amp;","&amp;IF(LEN(CLEAN(E139))=0,"0",E139)&amp;","&amp;IF(LEN(CLEAN(F139))=0,"0",F139)&amp;","&amp;IF(LEN(CLEAN(G139))=0,"0",G139)&amp;","&amp;IF(LEN(CLEAN(H139))=0,"0",H139)</f>
        <v>6,1,2,8,1,0,0</v>
      </c>
      <c r="B139" s="0" t="n">
        <v>6</v>
      </c>
      <c r="C139" s="0" t="n">
        <v>1</v>
      </c>
      <c r="D139" s="0" t="n">
        <v>2</v>
      </c>
      <c r="E139" s="0" t="n">
        <v>8</v>
      </c>
      <c r="F139" s="0" t="n">
        <v>1</v>
      </c>
      <c r="K139" s="0" t="s">
        <v>2853</v>
      </c>
      <c r="P139" s="0" t="n">
        <f aca="false">'Formato 6 a)'!B147</f>
        <v>0</v>
      </c>
      <c r="Q139" s="0" t="n">
        <f aca="false">'Formato 6 a)'!C147</f>
        <v>0</v>
      </c>
      <c r="R139" s="0" t="n">
        <f aca="false">'Formato 6 a)'!D147</f>
        <v>0</v>
      </c>
      <c r="S139" s="0" t="n">
        <f aca="false">'Formato 6 a)'!E147</f>
        <v>0</v>
      </c>
      <c r="T139" s="0" t="n">
        <f aca="false">'Formato 6 a)'!F147</f>
        <v>0</v>
      </c>
      <c r="U139" s="0" t="n">
        <f aca="false">'Formato 6 a)'!G147</f>
        <v>0</v>
      </c>
    </row>
    <row r="140" customFormat="false" ht="15" hidden="false" customHeight="false" outlineLevel="0" collapsed="false">
      <c r="A140" s="32" t="str">
        <f aca="false">IF(LEN(CLEAN(B140))=0,"0",B140)&amp;","&amp;IF(LEN(CLEAN(C140))=0,"0",C140)&amp;","&amp;IF(LEN(CLEAN(D140))=0,"0",D140)&amp;","&amp;IF(LEN(CLEAN(E140))=0,"0",E140)&amp;","&amp;IF(LEN(CLEAN(F140))=0,"0",F140)&amp;","&amp;IF(LEN(CLEAN(G140))=0,"0",G140)&amp;","&amp;IF(LEN(CLEAN(H140))=0,"0",H140)</f>
        <v>6,1,2,8,2,0,0</v>
      </c>
      <c r="B140" s="0" t="n">
        <v>6</v>
      </c>
      <c r="C140" s="0" t="n">
        <v>1</v>
      </c>
      <c r="D140" s="0" t="n">
        <v>2</v>
      </c>
      <c r="E140" s="0" t="n">
        <v>8</v>
      </c>
      <c r="F140" s="0" t="n">
        <v>2</v>
      </c>
      <c r="K140" s="0" t="s">
        <v>2587</v>
      </c>
      <c r="P140" s="0" t="n">
        <f aca="false">'Formato 6 a)'!B148</f>
        <v>0</v>
      </c>
      <c r="Q140" s="0" t="n">
        <f aca="false">'Formato 6 a)'!C148</f>
        <v>0</v>
      </c>
      <c r="R140" s="0" t="n">
        <f aca="false">'Formato 6 a)'!D148</f>
        <v>0</v>
      </c>
      <c r="S140" s="0" t="n">
        <f aca="false">'Formato 6 a)'!E148</f>
        <v>0</v>
      </c>
      <c r="T140" s="0" t="n">
        <f aca="false">'Formato 6 a)'!F148</f>
        <v>0</v>
      </c>
      <c r="U140" s="0" t="n">
        <f aca="false">'Formato 6 a)'!G148</f>
        <v>0</v>
      </c>
    </row>
    <row r="141" customFormat="false" ht="15" hidden="false" customHeight="false" outlineLevel="0" collapsed="false">
      <c r="A141" s="32" t="str">
        <f aca="false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 s="0" t="n">
        <v>6</v>
      </c>
      <c r="C141" s="0" t="n">
        <v>1</v>
      </c>
      <c r="D141" s="0" t="n">
        <v>2</v>
      </c>
      <c r="E141" s="0" t="n">
        <v>8</v>
      </c>
      <c r="F141" s="0" t="n">
        <v>3</v>
      </c>
      <c r="K141" s="0" t="s">
        <v>2872</v>
      </c>
      <c r="P141" s="0" t="n">
        <f aca="false">'Formato 6 a)'!B149</f>
        <v>0</v>
      </c>
      <c r="Q141" s="0" t="n">
        <f aca="false">'Formato 6 a)'!C149</f>
        <v>0</v>
      </c>
      <c r="R141" s="0" t="n">
        <f aca="false">'Formato 6 a)'!D149</f>
        <v>0</v>
      </c>
      <c r="S141" s="0" t="n">
        <f aca="false">'Formato 6 a)'!E149</f>
        <v>0</v>
      </c>
      <c r="T141" s="0" t="n">
        <f aca="false">'Formato 6 a)'!F149</f>
        <v>0</v>
      </c>
      <c r="U141" s="0" t="n">
        <f aca="false">'Formato 6 a)'!G149</f>
        <v>0</v>
      </c>
    </row>
    <row r="142" customFormat="false" ht="15" hidden="false" customHeight="false" outlineLevel="0" collapsed="false">
      <c r="A142" s="32" t="str">
        <f aca="false">IF(LEN(CLEAN(B142))=0,"0",B142)&amp;","&amp;IF(LEN(CLEAN(C142))=0,"0",C142)&amp;","&amp;IF(LEN(CLEAN(D142))=0,"0",D142)&amp;","&amp;IF(LEN(CLEAN(E142))=0,"0",E142)&amp;","&amp;IF(LEN(CLEAN(F142))=0,"0",F142)&amp;","&amp;IF(LEN(CLEAN(G142))=0,"0",G142)&amp;","&amp;IF(LEN(CLEAN(H142))=0,"0",H142)</f>
        <v>6,1,2,9,0,0,0</v>
      </c>
      <c r="B142" s="0" t="n">
        <v>6</v>
      </c>
      <c r="C142" s="0" t="n">
        <v>1</v>
      </c>
      <c r="D142" s="0" t="n">
        <v>2</v>
      </c>
      <c r="E142" s="0" t="n">
        <v>9</v>
      </c>
      <c r="J142" s="0" t="s">
        <v>2649</v>
      </c>
      <c r="P142" s="0" t="n">
        <f aca="false">'Formato 6 a)'!B150</f>
        <v>0</v>
      </c>
      <c r="Q142" s="0" t="n">
        <f aca="false">'Formato 6 a)'!C150</f>
        <v>0</v>
      </c>
      <c r="R142" s="0" t="n">
        <f aca="false">'Formato 6 a)'!D150</f>
        <v>0</v>
      </c>
      <c r="S142" s="0" t="n">
        <f aca="false">'Formato 6 a)'!E150</f>
        <v>0</v>
      </c>
      <c r="T142" s="0" t="n">
        <f aca="false">'Formato 6 a)'!F150</f>
        <v>0</v>
      </c>
      <c r="U142" s="0" t="n">
        <f aca="false">'Formato 6 a)'!G150</f>
        <v>0</v>
      </c>
    </row>
    <row r="143" customFormat="false" ht="15" hidden="false" customHeight="false" outlineLevel="0" collapsed="false">
      <c r="A143" s="32" t="str">
        <f aca="false">IF(LEN(CLEAN(B143))=0,"0",B143)&amp;","&amp;IF(LEN(CLEAN(C143))=0,"0",C143)&amp;","&amp;IF(LEN(CLEAN(D143))=0,"0",D143)&amp;","&amp;IF(LEN(CLEAN(E143))=0,"0",E143)&amp;","&amp;IF(LEN(CLEAN(F143))=0,"0",F143)&amp;","&amp;IF(LEN(CLEAN(G143))=0,"0",G143)&amp;","&amp;IF(LEN(CLEAN(H143))=0,"0",H143)</f>
        <v>6,1,2,9,1,0,0</v>
      </c>
      <c r="B143" s="0" t="n">
        <v>6</v>
      </c>
      <c r="C143" s="0" t="n">
        <v>1</v>
      </c>
      <c r="D143" s="0" t="n">
        <v>2</v>
      </c>
      <c r="E143" s="0" t="n">
        <v>9</v>
      </c>
      <c r="F143" s="0" t="n">
        <v>1</v>
      </c>
      <c r="K143" s="0" t="s">
        <v>3048</v>
      </c>
      <c r="P143" s="0" t="n">
        <f aca="false">'Formato 6 a)'!B151</f>
        <v>0</v>
      </c>
      <c r="Q143" s="0" t="n">
        <f aca="false">'Formato 6 a)'!C151</f>
        <v>0</v>
      </c>
      <c r="R143" s="0" t="n">
        <f aca="false">'Formato 6 a)'!D151</f>
        <v>0</v>
      </c>
      <c r="S143" s="0" t="n">
        <f aca="false">'Formato 6 a)'!E151</f>
        <v>0</v>
      </c>
      <c r="T143" s="0" t="n">
        <f aca="false">'Formato 6 a)'!F151</f>
        <v>0</v>
      </c>
      <c r="U143" s="0" t="n">
        <f aca="false">'Formato 6 a)'!G151</f>
        <v>0</v>
      </c>
    </row>
    <row r="144" customFormat="false" ht="15" hidden="false" customHeight="false" outlineLevel="0" collapsed="false">
      <c r="A144" s="32" t="str">
        <f aca="false">IF(LEN(CLEAN(B144))=0,"0",B144)&amp;","&amp;IF(LEN(CLEAN(C144))=0,"0",C144)&amp;","&amp;IF(LEN(CLEAN(D144))=0,"0",D144)&amp;","&amp;IF(LEN(CLEAN(E144))=0,"0",E144)&amp;","&amp;IF(LEN(CLEAN(F144))=0,"0",F144)&amp;","&amp;IF(LEN(CLEAN(G144))=0,"0",G144)&amp;","&amp;IF(LEN(CLEAN(H144))=0,"0",H144)</f>
        <v>6,1,2,9,2,0,0</v>
      </c>
      <c r="B144" s="0" t="n">
        <v>6</v>
      </c>
      <c r="C144" s="0" t="n">
        <v>1</v>
      </c>
      <c r="D144" s="0" t="n">
        <v>2</v>
      </c>
      <c r="E144" s="0" t="n">
        <v>9</v>
      </c>
      <c r="F144" s="0" t="n">
        <v>2</v>
      </c>
      <c r="K144" s="0" t="s">
        <v>3049</v>
      </c>
      <c r="P144" s="0" t="n">
        <f aca="false">'Formato 6 a)'!B152</f>
        <v>0</v>
      </c>
      <c r="Q144" s="0" t="n">
        <f aca="false">'Formato 6 a)'!C152</f>
        <v>0</v>
      </c>
      <c r="R144" s="0" t="n">
        <f aca="false">'Formato 6 a)'!D152</f>
        <v>0</v>
      </c>
      <c r="S144" s="0" t="n">
        <f aca="false">'Formato 6 a)'!E152</f>
        <v>0</v>
      </c>
      <c r="T144" s="0" t="n">
        <f aca="false">'Formato 6 a)'!F152</f>
        <v>0</v>
      </c>
      <c r="U144" s="0" t="n">
        <f aca="false">'Formato 6 a)'!G152</f>
        <v>0</v>
      </c>
    </row>
    <row r="145" customFormat="false" ht="15" hidden="false" customHeight="false" outlineLevel="0" collapsed="false">
      <c r="A145" s="32" t="str">
        <f aca="false">IF(LEN(CLEAN(B145))=0,"0",B145)&amp;","&amp;IF(LEN(CLEAN(C145))=0,"0",C145)&amp;","&amp;IF(LEN(CLEAN(D145))=0,"0",D145)&amp;","&amp;IF(LEN(CLEAN(E145))=0,"0",E145)&amp;","&amp;IF(LEN(CLEAN(F145))=0,"0",F145)&amp;","&amp;IF(LEN(CLEAN(G145))=0,"0",G145)&amp;","&amp;IF(LEN(CLEAN(H145))=0,"0",H145)</f>
        <v>6,1,2,9,3,0,0</v>
      </c>
      <c r="B145" s="0" t="n">
        <v>6</v>
      </c>
      <c r="C145" s="0" t="n">
        <v>1</v>
      </c>
      <c r="D145" s="0" t="n">
        <v>2</v>
      </c>
      <c r="E145" s="0" t="n">
        <v>9</v>
      </c>
      <c r="F145" s="0" t="n">
        <v>3</v>
      </c>
      <c r="K145" s="0" t="s">
        <v>3050</v>
      </c>
      <c r="P145" s="0" t="n">
        <f aca="false">'Formato 6 a)'!B153</f>
        <v>0</v>
      </c>
      <c r="Q145" s="0" t="n">
        <f aca="false">'Formato 6 a)'!C153</f>
        <v>0</v>
      </c>
      <c r="R145" s="0" t="n">
        <f aca="false">'Formato 6 a)'!D153</f>
        <v>0</v>
      </c>
      <c r="S145" s="0" t="n">
        <f aca="false">'Formato 6 a)'!E153</f>
        <v>0</v>
      </c>
      <c r="T145" s="0" t="n">
        <f aca="false">'Formato 6 a)'!F153</f>
        <v>0</v>
      </c>
      <c r="U145" s="0" t="n">
        <f aca="false">'Formato 6 a)'!G153</f>
        <v>0</v>
      </c>
    </row>
    <row r="146" customFormat="false" ht="15" hidden="false" customHeight="false" outlineLevel="0" collapsed="false">
      <c r="A146" s="32" t="str">
        <f aca="false">IF(LEN(CLEAN(B146))=0,"0",B146)&amp;","&amp;IF(LEN(CLEAN(C146))=0,"0",C146)&amp;","&amp;IF(LEN(CLEAN(D146))=0,"0",D146)&amp;","&amp;IF(LEN(CLEAN(E146))=0,"0",E146)&amp;","&amp;IF(LEN(CLEAN(F146))=0,"0",F146)&amp;","&amp;IF(LEN(CLEAN(G146))=0,"0",G146)&amp;","&amp;IF(LEN(CLEAN(H146))=0,"0",H146)</f>
        <v>6,1,2,9,4,0,0</v>
      </c>
      <c r="B146" s="0" t="n">
        <v>6</v>
      </c>
      <c r="C146" s="0" t="n">
        <v>1</v>
      </c>
      <c r="D146" s="0" t="n">
        <v>2</v>
      </c>
      <c r="E146" s="0" t="n">
        <v>9</v>
      </c>
      <c r="F146" s="0" t="n">
        <v>4</v>
      </c>
      <c r="K146" s="0" t="s">
        <v>3051</v>
      </c>
      <c r="P146" s="0" t="n">
        <f aca="false">'Formato 6 a)'!B154</f>
        <v>0</v>
      </c>
      <c r="Q146" s="0" t="n">
        <f aca="false">'Formato 6 a)'!C154</f>
        <v>0</v>
      </c>
      <c r="R146" s="0" t="n">
        <f aca="false">'Formato 6 a)'!D154</f>
        <v>0</v>
      </c>
      <c r="S146" s="0" t="n">
        <f aca="false">'Formato 6 a)'!E154</f>
        <v>0</v>
      </c>
      <c r="T146" s="0" t="n">
        <f aca="false">'Formato 6 a)'!F154</f>
        <v>0</v>
      </c>
      <c r="U146" s="0" t="n">
        <f aca="false">'Formato 6 a)'!G154</f>
        <v>0</v>
      </c>
    </row>
    <row r="147" customFormat="false" ht="15" hidden="false" customHeight="false" outlineLevel="0" collapsed="false">
      <c r="A147" s="32" t="str">
        <f aca="false">IF(LEN(CLEAN(B147))=0,"0",B147)&amp;","&amp;IF(LEN(CLEAN(C147))=0,"0",C147)&amp;","&amp;IF(LEN(CLEAN(D147))=0,"0",D147)&amp;","&amp;IF(LEN(CLEAN(E147))=0,"0",E147)&amp;","&amp;IF(LEN(CLEAN(F147))=0,"0",F147)&amp;","&amp;IF(LEN(CLEAN(G147))=0,"0",G147)&amp;","&amp;IF(LEN(CLEAN(H147))=0,"0",H147)</f>
        <v>6,1,2,9,5,0,0</v>
      </c>
      <c r="B147" s="0" t="n">
        <v>6</v>
      </c>
      <c r="C147" s="0" t="n">
        <v>1</v>
      </c>
      <c r="D147" s="0" t="n">
        <v>2</v>
      </c>
      <c r="E147" s="0" t="n">
        <v>9</v>
      </c>
      <c r="F147" s="0" t="n">
        <v>5</v>
      </c>
      <c r="K147" s="0" t="s">
        <v>3052</v>
      </c>
      <c r="P147" s="0" t="n">
        <f aca="false">'Formato 6 a)'!B155</f>
        <v>0</v>
      </c>
      <c r="Q147" s="0" t="n">
        <f aca="false">'Formato 6 a)'!C155</f>
        <v>0</v>
      </c>
      <c r="R147" s="0" t="n">
        <f aca="false">'Formato 6 a)'!D155</f>
        <v>0</v>
      </c>
      <c r="S147" s="0" t="n">
        <f aca="false">'Formato 6 a)'!E155</f>
        <v>0</v>
      </c>
      <c r="T147" s="0" t="n">
        <f aca="false">'Formato 6 a)'!F155</f>
        <v>0</v>
      </c>
      <c r="U147" s="0" t="n">
        <f aca="false">'Formato 6 a)'!G155</f>
        <v>0</v>
      </c>
    </row>
    <row r="148" customFormat="false" ht="15" hidden="false" customHeight="false" outlineLevel="0" collapsed="false">
      <c r="A148" s="32" t="str">
        <f aca="false">IF(LEN(CLEAN(B148))=0,"0",B148)&amp;","&amp;IF(LEN(CLEAN(C148))=0,"0",C148)&amp;","&amp;IF(LEN(CLEAN(D148))=0,"0",D148)&amp;","&amp;IF(LEN(CLEAN(E148))=0,"0",E148)&amp;","&amp;IF(LEN(CLEAN(F148))=0,"0",F148)&amp;","&amp;IF(LEN(CLEAN(G148))=0,"0",G148)&amp;","&amp;IF(LEN(CLEAN(H148))=0,"0",H148)</f>
        <v>6,1,2,9,6,0,0</v>
      </c>
      <c r="B148" s="0" t="n">
        <v>6</v>
      </c>
      <c r="C148" s="0" t="n">
        <v>1</v>
      </c>
      <c r="D148" s="0" t="n">
        <v>2</v>
      </c>
      <c r="E148" s="0" t="n">
        <v>9</v>
      </c>
      <c r="F148" s="0" t="n">
        <v>6</v>
      </c>
      <c r="K148" s="0" t="s">
        <v>3053</v>
      </c>
      <c r="P148" s="0" t="n">
        <f aca="false">'Formato 6 a)'!B156</f>
        <v>0</v>
      </c>
      <c r="Q148" s="0" t="n">
        <f aca="false">'Formato 6 a)'!C156</f>
        <v>0</v>
      </c>
      <c r="R148" s="0" t="n">
        <f aca="false">'Formato 6 a)'!D156</f>
        <v>0</v>
      </c>
      <c r="S148" s="0" t="n">
        <f aca="false">'Formato 6 a)'!E156</f>
        <v>0</v>
      </c>
      <c r="T148" s="0" t="n">
        <f aca="false">'Formato 6 a)'!F156</f>
        <v>0</v>
      </c>
      <c r="U148" s="0" t="n">
        <f aca="false">'Formato 6 a)'!G156</f>
        <v>0</v>
      </c>
    </row>
    <row r="149" customFormat="false" ht="15" hidden="false" customHeight="false" outlineLevel="0" collapsed="false">
      <c r="A149" s="32" t="str">
        <f aca="false">IF(LEN(CLEAN(B149))=0,"0",B149)&amp;","&amp;IF(LEN(CLEAN(C149))=0,"0",C149)&amp;","&amp;IF(LEN(CLEAN(D149))=0,"0",D149)&amp;","&amp;IF(LEN(CLEAN(E149))=0,"0",E149)&amp;","&amp;IF(LEN(CLEAN(F149))=0,"0",F149)&amp;","&amp;IF(LEN(CLEAN(G149))=0,"0",G149)&amp;","&amp;IF(LEN(CLEAN(H149))=0,"0",H149)</f>
        <v>6,1,2,9,7,0,0</v>
      </c>
      <c r="B149" s="0" t="n">
        <v>6</v>
      </c>
      <c r="C149" s="0" t="n">
        <v>1</v>
      </c>
      <c r="D149" s="0" t="n">
        <v>2</v>
      </c>
      <c r="E149" s="0" t="n">
        <v>9</v>
      </c>
      <c r="F149" s="0" t="n">
        <v>7</v>
      </c>
      <c r="K149" s="0" t="s">
        <v>3054</v>
      </c>
      <c r="P149" s="0" t="n">
        <f aca="false">'Formato 6 a)'!B157</f>
        <v>0</v>
      </c>
      <c r="Q149" s="0" t="n">
        <f aca="false">'Formato 6 a)'!C157</f>
        <v>0</v>
      </c>
      <c r="R149" s="0" t="n">
        <f aca="false">'Formato 6 a)'!D157</f>
        <v>0</v>
      </c>
      <c r="S149" s="0" t="n">
        <f aca="false">'Formato 6 a)'!E157</f>
        <v>0</v>
      </c>
      <c r="T149" s="0" t="n">
        <f aca="false">'Formato 6 a)'!F157</f>
        <v>0</v>
      </c>
      <c r="U149" s="0" t="n">
        <f aca="false">'Formato 6 a)'!G157</f>
        <v>0</v>
      </c>
    </row>
    <row r="150" customFormat="false" ht="15" hidden="false" customHeight="false" outlineLevel="0" collapsed="false">
      <c r="A150" s="32" t="str">
        <f aca="false">IF(LEN(CLEAN(B150))=0,"0",B150)&amp;","&amp;IF(LEN(CLEAN(C150))=0,"0",C150)&amp;","&amp;IF(LEN(CLEAN(D150))=0,"0",D150)&amp;","&amp;IF(LEN(CLEAN(E150))=0,"0",E150)&amp;","&amp;IF(LEN(CLEAN(F150))=0,"0",F150)&amp;","&amp;IF(LEN(CLEAN(G150))=0,"0",G150)&amp;","&amp;IF(LEN(CLEAN(H150))=0,"0",H150)</f>
        <v>6,1,3,10,0,0,0</v>
      </c>
      <c r="B150" s="0" t="n">
        <v>6</v>
      </c>
      <c r="C150" s="0" t="n">
        <v>1</v>
      </c>
      <c r="D150" s="0" t="n">
        <v>3</v>
      </c>
      <c r="E150" s="0" t="n">
        <v>10</v>
      </c>
      <c r="I150" s="0" t="s">
        <v>3055</v>
      </c>
      <c r="P150" s="0" t="n">
        <f aca="false">'Formato 6 a)'!B159</f>
        <v>1930884.88</v>
      </c>
      <c r="Q150" s="0" t="n">
        <f aca="false">'Formato 6 a)'!C159</f>
        <v>5641</v>
      </c>
      <c r="R150" s="0" t="n">
        <f aca="false">'Formato 6 a)'!D159</f>
        <v>1936525.88</v>
      </c>
      <c r="S150" s="0" t="n">
        <f aca="false">'Formato 6 a)'!E159</f>
        <v>633354.1</v>
      </c>
      <c r="T150" s="0" t="n">
        <f aca="false">'Formato 6 a)'!F159</f>
        <v>585605.63</v>
      </c>
      <c r="U150" s="0" t="n">
        <f aca="false">'Formato 6 a)'!G159</f>
        <v>1303171.78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1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3" activeCellId="0" sqref="A13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59.29"/>
    <col collapsed="false" customWidth="true" hidden="false" outlineLevel="0" max="6" min="2" style="0" width="20.71"/>
    <col collapsed="false" customWidth="true" hidden="false" outlineLevel="0" max="7" min="7" style="0" width="18.28"/>
    <col collapsed="false" customWidth="false" hidden="true" outlineLevel="0" max="1024" min="8" style="0" width="10.71"/>
  </cols>
  <sheetData>
    <row r="1" customFormat="false" ht="56.25" hidden="false" customHeight="true" outlineLevel="0" collapsed="false">
      <c r="A1" s="109" t="s">
        <v>3056</v>
      </c>
      <c r="B1" s="109"/>
      <c r="C1" s="109"/>
      <c r="D1" s="109"/>
      <c r="E1" s="109"/>
      <c r="F1" s="109"/>
      <c r="G1" s="109"/>
    </row>
    <row r="2" customFormat="false" ht="15" hidden="false" customHeight="false" outlineLevel="0" collapsed="false">
      <c r="A2" s="24" t="str">
        <f aca="false">ENTE_PUBLICO_A</f>
        <v>CASA DE LA CULTURA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2899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3057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6" t="str">
        <f aca="false">TRIMESTRE</f>
        <v>Del 1 de enero al 30 de junio de 2022 (b)</v>
      </c>
      <c r="B5" s="26"/>
      <c r="C5" s="26"/>
      <c r="D5" s="26"/>
      <c r="E5" s="26"/>
      <c r="F5" s="26"/>
      <c r="G5" s="26"/>
    </row>
    <row r="6" customFormat="false" ht="1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02" t="s">
        <v>2361</v>
      </c>
      <c r="B7" s="102" t="s">
        <v>2901</v>
      </c>
      <c r="C7" s="102"/>
      <c r="D7" s="102"/>
      <c r="E7" s="102"/>
      <c r="F7" s="102"/>
      <c r="G7" s="110" t="s">
        <v>2902</v>
      </c>
    </row>
    <row r="8" customFormat="false" ht="30" hidden="false" customHeight="false" outlineLevel="0" collapsed="false">
      <c r="A8" s="102"/>
      <c r="B8" s="102" t="s">
        <v>2903</v>
      </c>
      <c r="C8" s="58" t="s">
        <v>2777</v>
      </c>
      <c r="D8" s="102" t="s">
        <v>2778</v>
      </c>
      <c r="E8" s="102" t="s">
        <v>2702</v>
      </c>
      <c r="F8" s="102" t="s">
        <v>2719</v>
      </c>
      <c r="G8" s="110"/>
    </row>
    <row r="9" customFormat="false" ht="15" hidden="false" customHeight="false" outlineLevel="0" collapsed="false">
      <c r="A9" s="103" t="s">
        <v>3058</v>
      </c>
      <c r="B9" s="123" t="n">
        <f aca="false">SUM(B10:GASTO_NE_FIN_01)</f>
        <v>1930884.88</v>
      </c>
      <c r="C9" s="123" t="n">
        <f aca="false">SUM(C10:GASTO_NE_FIN_02)</f>
        <v>5641</v>
      </c>
      <c r="D9" s="123" t="n">
        <f aca="false">SUM(D10:GASTO_NE_FIN_03)</f>
        <v>1936525.88</v>
      </c>
      <c r="E9" s="123" t="n">
        <f aca="false">SUM(E10:GASTO_NE_FIN_04)</f>
        <v>643758.52</v>
      </c>
      <c r="F9" s="123" t="n">
        <f aca="false">SUM(F10:GASTO_NE_FIN_05)</f>
        <v>585605.63</v>
      </c>
      <c r="G9" s="123" t="n">
        <f aca="false">SUM(G10:GASTO_NE_FIN_06)</f>
        <v>1292767.36</v>
      </c>
    </row>
    <row r="10" s="10" customFormat="true" ht="15" hidden="false" customHeight="false" outlineLevel="0" collapsed="false">
      <c r="A10" s="124" t="s">
        <v>3059</v>
      </c>
      <c r="B10" s="70" t="n">
        <v>1686884.88</v>
      </c>
      <c r="C10" s="70" t="n">
        <v>5641</v>
      </c>
      <c r="D10" s="70" t="n">
        <v>1692525.88</v>
      </c>
      <c r="E10" s="70" t="n">
        <v>529299.53</v>
      </c>
      <c r="F10" s="70" t="n">
        <v>526971.64</v>
      </c>
      <c r="G10" s="44" t="n">
        <v>1163226.35</v>
      </c>
    </row>
    <row r="11" s="10" customFormat="true" ht="15" hidden="false" customHeight="false" outlineLevel="0" collapsed="false">
      <c r="A11" s="124" t="s">
        <v>3060</v>
      </c>
      <c r="B11" s="70" t="n">
        <v>244000</v>
      </c>
      <c r="C11" s="70" t="n">
        <v>0</v>
      </c>
      <c r="D11" s="70" t="n">
        <v>244000</v>
      </c>
      <c r="E11" s="70" t="n">
        <v>114458.99</v>
      </c>
      <c r="F11" s="70" t="n">
        <v>58633.99</v>
      </c>
      <c r="G11" s="44" t="n">
        <v>129541.01</v>
      </c>
    </row>
    <row r="12" s="10" customFormat="true" ht="15" hidden="false" customHeight="false" outlineLevel="0" collapsed="false">
      <c r="A12" s="124"/>
      <c r="B12" s="70"/>
      <c r="C12" s="70"/>
      <c r="D12" s="70"/>
      <c r="E12" s="70"/>
      <c r="F12" s="70"/>
      <c r="G12" s="44" t="n">
        <f aca="false">D12-E12</f>
        <v>0</v>
      </c>
    </row>
    <row r="13" s="10" customFormat="true" ht="15" hidden="false" customHeight="false" outlineLevel="0" collapsed="false">
      <c r="A13" s="124"/>
      <c r="B13" s="70"/>
      <c r="C13" s="70"/>
      <c r="D13" s="70"/>
      <c r="E13" s="70"/>
      <c r="F13" s="70"/>
      <c r="G13" s="44" t="n">
        <f aca="false">D13-E13</f>
        <v>0</v>
      </c>
    </row>
    <row r="14" s="10" customFormat="true" ht="15" hidden="false" customHeight="false" outlineLevel="0" collapsed="false">
      <c r="A14" s="124"/>
      <c r="B14" s="70"/>
      <c r="C14" s="70"/>
      <c r="D14" s="70"/>
      <c r="E14" s="70"/>
      <c r="F14" s="70"/>
      <c r="G14" s="44" t="n">
        <f aca="false">D14-E14</f>
        <v>0</v>
      </c>
    </row>
    <row r="15" s="10" customFormat="true" ht="15" hidden="false" customHeight="false" outlineLevel="0" collapsed="false">
      <c r="A15" s="124"/>
      <c r="B15" s="70"/>
      <c r="C15" s="70"/>
      <c r="D15" s="70"/>
      <c r="E15" s="70"/>
      <c r="F15" s="70"/>
      <c r="G15" s="44" t="n">
        <f aca="false">D15-E15</f>
        <v>0</v>
      </c>
    </row>
    <row r="16" s="10" customFormat="true" ht="15" hidden="false" customHeight="false" outlineLevel="0" collapsed="false">
      <c r="A16" s="124"/>
      <c r="B16" s="70"/>
      <c r="C16" s="70"/>
      <c r="D16" s="70"/>
      <c r="E16" s="70"/>
      <c r="F16" s="70"/>
      <c r="G16" s="44" t="n">
        <f aca="false">D16-E16</f>
        <v>0</v>
      </c>
    </row>
    <row r="17" s="10" customFormat="true" ht="15" hidden="false" customHeight="false" outlineLevel="0" collapsed="false">
      <c r="A17" s="124"/>
      <c r="B17" s="70"/>
      <c r="C17" s="70"/>
      <c r="D17" s="70"/>
      <c r="E17" s="70"/>
      <c r="F17" s="70"/>
      <c r="G17" s="44" t="n">
        <f aca="false">D17-E17</f>
        <v>0</v>
      </c>
    </row>
    <row r="18" customFormat="false" ht="15" hidden="false" customHeight="false" outlineLevel="0" collapsed="false">
      <c r="A18" s="66" t="s">
        <v>2625</v>
      </c>
      <c r="B18" s="37"/>
      <c r="C18" s="37"/>
      <c r="D18" s="37"/>
      <c r="E18" s="37"/>
      <c r="F18" s="37"/>
      <c r="G18" s="37"/>
    </row>
    <row r="19" s="10" customFormat="true" ht="15" hidden="false" customHeight="false" outlineLevel="0" collapsed="false">
      <c r="A19" s="45" t="s">
        <v>3061</v>
      </c>
      <c r="B19" s="46" t="n">
        <f aca="false">SUM(B20:GASTO_E_FIN_01)</f>
        <v>0</v>
      </c>
      <c r="C19" s="46" t="n">
        <f aca="false">SUM(C20:GASTO_E_FIN_02)</f>
        <v>0</v>
      </c>
      <c r="D19" s="46" t="n">
        <f aca="false">SUM(D20:GASTO_E_FIN_03)</f>
        <v>0</v>
      </c>
      <c r="E19" s="46" t="n">
        <f aca="false">SUM(E20:GASTO_E_FIN_04)</f>
        <v>0</v>
      </c>
      <c r="F19" s="46" t="n">
        <f aca="false">SUM(F20:GASTO_E_FIN_05)</f>
        <v>0</v>
      </c>
      <c r="G19" s="46" t="n">
        <f aca="false">SUM(G20:GASTO_E_FIN_06)</f>
        <v>0</v>
      </c>
    </row>
    <row r="20" s="10" customFormat="true" ht="15" hidden="false" customHeight="false" outlineLevel="0" collapsed="false">
      <c r="A20" s="124"/>
      <c r="B20" s="70"/>
      <c r="C20" s="70"/>
      <c r="D20" s="70"/>
      <c r="E20" s="70"/>
      <c r="F20" s="70"/>
      <c r="G20" s="70" t="n">
        <f aca="false">D20-E20</f>
        <v>0</v>
      </c>
    </row>
    <row r="21" s="10" customFormat="true" ht="15" hidden="false" customHeight="false" outlineLevel="0" collapsed="false">
      <c r="A21" s="124"/>
      <c r="B21" s="70"/>
      <c r="C21" s="70"/>
      <c r="D21" s="70"/>
      <c r="E21" s="70"/>
      <c r="F21" s="70"/>
      <c r="G21" s="70" t="n">
        <f aca="false">D21-E21</f>
        <v>0</v>
      </c>
    </row>
    <row r="22" s="10" customFormat="true" ht="15" hidden="false" customHeight="false" outlineLevel="0" collapsed="false">
      <c r="A22" s="124"/>
      <c r="B22" s="70"/>
      <c r="C22" s="70"/>
      <c r="D22" s="70"/>
      <c r="E22" s="70"/>
      <c r="F22" s="70"/>
      <c r="G22" s="70" t="n">
        <f aca="false">D22-E22</f>
        <v>0</v>
      </c>
    </row>
    <row r="23" s="10" customFormat="true" ht="15" hidden="false" customHeight="false" outlineLevel="0" collapsed="false">
      <c r="A23" s="124"/>
      <c r="B23" s="70"/>
      <c r="C23" s="70"/>
      <c r="D23" s="70"/>
      <c r="E23" s="70"/>
      <c r="F23" s="70"/>
      <c r="G23" s="70" t="n">
        <f aca="false">D23-E23</f>
        <v>0</v>
      </c>
    </row>
    <row r="24" s="10" customFormat="true" ht="15" hidden="false" customHeight="false" outlineLevel="0" collapsed="false">
      <c r="A24" s="124"/>
      <c r="B24" s="70"/>
      <c r="C24" s="70"/>
      <c r="D24" s="70"/>
      <c r="E24" s="70"/>
      <c r="F24" s="70"/>
      <c r="G24" s="70" t="n">
        <f aca="false">D24-E24</f>
        <v>0</v>
      </c>
    </row>
    <row r="25" s="10" customFormat="true" ht="15" hidden="false" customHeight="false" outlineLevel="0" collapsed="false">
      <c r="A25" s="124"/>
      <c r="B25" s="70"/>
      <c r="C25" s="70"/>
      <c r="D25" s="70"/>
      <c r="E25" s="70"/>
      <c r="F25" s="70"/>
      <c r="G25" s="70" t="n">
        <f aca="false">D25-E25</f>
        <v>0</v>
      </c>
    </row>
    <row r="26" s="10" customFormat="true" ht="15" hidden="false" customHeight="false" outlineLevel="0" collapsed="false">
      <c r="A26" s="124"/>
      <c r="B26" s="70"/>
      <c r="C26" s="70"/>
      <c r="D26" s="70"/>
      <c r="E26" s="70"/>
      <c r="F26" s="70"/>
      <c r="G26" s="70" t="n">
        <f aca="false">D26-E26</f>
        <v>0</v>
      </c>
    </row>
    <row r="27" s="10" customFormat="true" ht="15" hidden="false" customHeight="false" outlineLevel="0" collapsed="false">
      <c r="A27" s="124"/>
      <c r="B27" s="70"/>
      <c r="C27" s="70"/>
      <c r="D27" s="70"/>
      <c r="E27" s="70"/>
      <c r="F27" s="70"/>
      <c r="G27" s="70" t="n">
        <f aca="false">D27-E27</f>
        <v>0</v>
      </c>
    </row>
    <row r="28" customFormat="false" ht="15" hidden="false" customHeight="false" outlineLevel="0" collapsed="false">
      <c r="A28" s="66" t="s">
        <v>2625</v>
      </c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5" t="s">
        <v>2982</v>
      </c>
      <c r="B29" s="46" t="n">
        <f aca="false">GASTO_NE_T1+GASTO_E_T1</f>
        <v>1930884.88</v>
      </c>
      <c r="C29" s="46" t="n">
        <f aca="false">GASTO_NE_T2+GASTO_E_T2</f>
        <v>5641</v>
      </c>
      <c r="D29" s="46" t="n">
        <f aca="false">GASTO_NE_T3+GASTO_E_T3</f>
        <v>1936525.88</v>
      </c>
      <c r="E29" s="46" t="n">
        <f aca="false">GASTO_NE_T4+GASTO_E_T4</f>
        <v>643758.52</v>
      </c>
      <c r="F29" s="46" t="n">
        <f aca="false">GASTO_NE_T5+GASTO_E_T5</f>
        <v>585605.63</v>
      </c>
      <c r="G29" s="46" t="n">
        <f aca="false">GASTO_NE_T6+GASTO_E_T6</f>
        <v>1292767.36</v>
      </c>
    </row>
    <row r="30" customFormat="false" ht="15" hidden="false" customHeight="false" outlineLevel="0" collapsed="false">
      <c r="A30" s="80"/>
      <c r="B30" s="53"/>
      <c r="C30" s="53"/>
      <c r="D30" s="53"/>
      <c r="E30" s="53"/>
      <c r="F30" s="53"/>
      <c r="G30" s="125"/>
    </row>
    <row r="31" customFormat="false" ht="15" hidden="true" customHeight="false" outlineLevel="0" collapsed="false">
      <c r="A31" s="126"/>
    </row>
  </sheetData>
  <sheetProtection sheet="true" password="9ecf" objects="true" scenarios="true" insertRows="false" deleteRows="fals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29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5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15.57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 s="0" t="n">
        <v>6</v>
      </c>
      <c r="C2" s="0" t="n">
        <v>2</v>
      </c>
      <c r="D2" s="0" t="n">
        <v>1</v>
      </c>
      <c r="I2" s="0" t="s">
        <v>2748</v>
      </c>
      <c r="P2" s="54" t="n">
        <f aca="false">GASTO_NE_T1</f>
        <v>1930884.88</v>
      </c>
      <c r="Q2" s="54" t="n">
        <f aca="false">GASTO_NE_T2</f>
        <v>5641</v>
      </c>
      <c r="R2" s="54" t="n">
        <f aca="false">GASTO_NE_T3</f>
        <v>1936525.88</v>
      </c>
      <c r="S2" s="54" t="n">
        <f aca="false">GASTO_NE_T4</f>
        <v>643758.52</v>
      </c>
      <c r="T2" s="54" t="n">
        <f aca="false">GASTO_NE_T5</f>
        <v>585605.63</v>
      </c>
      <c r="U2" s="54" t="n">
        <f aca="false">GASTO_NE_T6</f>
        <v>1292767.36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 s="0" t="n">
        <v>6</v>
      </c>
      <c r="C3" s="0" t="n">
        <v>2</v>
      </c>
      <c r="D3" s="0" t="n">
        <v>2</v>
      </c>
      <c r="I3" s="0" t="s">
        <v>2749</v>
      </c>
      <c r="P3" s="54" t="n">
        <f aca="false">GASTO_E_T1</f>
        <v>0</v>
      </c>
      <c r="Q3" s="54" t="n">
        <f aca="false">GASTO_E_T2</f>
        <v>0</v>
      </c>
      <c r="R3" s="54" t="n">
        <f aca="false">GASTO_E_T3</f>
        <v>0</v>
      </c>
      <c r="S3" s="54" t="n">
        <f aca="false">GASTO_E_T4</f>
        <v>0</v>
      </c>
      <c r="T3" s="54" t="n">
        <f aca="false">GASTO_E_T5</f>
        <v>0</v>
      </c>
      <c r="U3" s="54" t="n">
        <f aca="false">GASTO_E_T6</f>
        <v>0</v>
      </c>
      <c r="V3" s="54"/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 s="0" t="n">
        <v>6</v>
      </c>
      <c r="C4" s="0" t="n">
        <v>2</v>
      </c>
      <c r="D4" s="0" t="n">
        <v>3</v>
      </c>
      <c r="I4" s="0" t="s">
        <v>3055</v>
      </c>
      <c r="P4" s="54" t="n">
        <f aca="false">TOTAL_E_T1</f>
        <v>1930884.88</v>
      </c>
      <c r="Q4" s="54" t="n">
        <f aca="false">TOTAL_E_T2</f>
        <v>5641</v>
      </c>
      <c r="R4" s="54" t="n">
        <f aca="false">TOTAL_E_T3</f>
        <v>1936525.88</v>
      </c>
      <c r="S4" s="54" t="n">
        <f aca="false">TOTAL_E_T4</f>
        <v>643758.52</v>
      </c>
      <c r="T4" s="54" t="n">
        <f aca="false">TOTAL_E_T5</f>
        <v>585605.63</v>
      </c>
      <c r="U4" s="54" t="n">
        <f aca="false">TOTAL_E_T6</f>
        <v>1292767.36</v>
      </c>
      <c r="V4" s="54"/>
    </row>
    <row r="5" customFormat="false" ht="15" hidden="false" customHeight="false" outlineLevel="0" collapsed="false">
      <c r="A5" s="32"/>
      <c r="P5" s="54"/>
      <c r="Q5" s="54"/>
      <c r="R5" s="54"/>
      <c r="S5" s="54"/>
      <c r="T5" s="54"/>
      <c r="U5" s="54"/>
      <c r="V5" s="54"/>
    </row>
    <row r="6" customFormat="false" ht="15" hidden="false" customHeight="false" outlineLevel="0" collapsed="false">
      <c r="A6" s="32"/>
      <c r="P6" s="54"/>
      <c r="Q6" s="54"/>
      <c r="R6" s="54"/>
      <c r="S6" s="54"/>
      <c r="T6" s="54"/>
      <c r="U6" s="54"/>
      <c r="V6" s="54"/>
    </row>
    <row r="7" customFormat="false" ht="15" hidden="false" customHeight="false" outlineLevel="0" collapsed="false">
      <c r="A7" s="32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customFormat="false" ht="15" hidden="false" customHeight="false" outlineLevel="0" collapsed="false">
      <c r="A8" s="32"/>
      <c r="P8" s="54"/>
      <c r="Q8" s="54"/>
      <c r="R8" s="54"/>
      <c r="S8" s="54"/>
      <c r="T8" s="54"/>
      <c r="U8" s="54"/>
    </row>
    <row r="9" customFormat="false" ht="15" hidden="false" customHeight="false" outlineLevel="0" collapsed="false">
      <c r="A9" s="32"/>
      <c r="P9" s="54"/>
      <c r="Q9" s="54"/>
      <c r="R9" s="54"/>
      <c r="S9" s="54"/>
      <c r="T9" s="54"/>
      <c r="U9" s="54"/>
    </row>
    <row r="10" customFormat="false" ht="15" hidden="false" customHeight="false" outlineLevel="0" collapsed="false">
      <c r="A10" s="32"/>
      <c r="P10" s="54"/>
      <c r="Q10" s="54"/>
      <c r="R10" s="54"/>
      <c r="S10" s="54"/>
      <c r="T10" s="54"/>
      <c r="U10" s="54"/>
    </row>
    <row r="11" customFormat="false" ht="15" hidden="false" customHeight="false" outlineLevel="0" collapsed="false">
      <c r="A11" s="32"/>
      <c r="P11" s="54"/>
      <c r="Q11" s="54"/>
      <c r="R11" s="54"/>
      <c r="S11" s="54"/>
      <c r="T11" s="54"/>
      <c r="U11" s="54"/>
    </row>
    <row r="12" customFormat="false" ht="15" hidden="false" customHeight="false" outlineLevel="0" collapsed="false">
      <c r="A12" s="32"/>
      <c r="N12" s="100"/>
      <c r="P12" s="54"/>
      <c r="Q12" s="54"/>
      <c r="R12" s="54"/>
      <c r="S12" s="54"/>
      <c r="T12" s="54"/>
      <c r="U12" s="54"/>
    </row>
    <row r="13" customFormat="false" ht="15" hidden="false" customHeight="false" outlineLevel="0" collapsed="false">
      <c r="A13" s="32"/>
      <c r="P13" s="54"/>
      <c r="Q13" s="54"/>
      <c r="R13" s="54"/>
      <c r="S13" s="54"/>
      <c r="T13" s="54"/>
      <c r="U13" s="54"/>
    </row>
    <row r="14" customFormat="false" ht="15" hidden="false" customHeight="false" outlineLevel="0" collapsed="false">
      <c r="A14" s="32"/>
      <c r="P14" s="54"/>
      <c r="Q14" s="54"/>
      <c r="R14" s="54"/>
      <c r="S14" s="54"/>
      <c r="T14" s="54"/>
      <c r="U14" s="54"/>
    </row>
    <row r="15" customFormat="false" ht="15" hidden="false" customHeight="false" outlineLevel="0" collapsed="false">
      <c r="A15" s="32"/>
      <c r="P15" s="54"/>
      <c r="Q15" s="54"/>
      <c r="R15" s="54"/>
      <c r="S15" s="54"/>
      <c r="T15" s="54"/>
      <c r="U15" s="54"/>
    </row>
    <row r="16" customFormat="false" ht="15" hidden="false" customHeight="false" outlineLevel="0" collapsed="false">
      <c r="A16" s="32"/>
      <c r="P16" s="54"/>
      <c r="Q16" s="54"/>
      <c r="R16" s="54"/>
      <c r="S16" s="54"/>
      <c r="T16" s="54"/>
      <c r="U16" s="54"/>
    </row>
    <row r="17" customFormat="false" ht="15" hidden="false" customHeight="false" outlineLevel="0" collapsed="false">
      <c r="A17" s="32"/>
      <c r="P17" s="54"/>
      <c r="Q17" s="54"/>
      <c r="R17" s="54"/>
      <c r="S17" s="54"/>
      <c r="T17" s="54"/>
      <c r="U17" s="54"/>
    </row>
    <row r="18" customFormat="false" ht="15" hidden="false" customHeight="false" outlineLevel="0" collapsed="false">
      <c r="A18" s="32"/>
      <c r="P18" s="54"/>
      <c r="Q18" s="54"/>
      <c r="R18" s="54"/>
      <c r="S18" s="54"/>
      <c r="T18" s="54"/>
      <c r="U18" s="54"/>
    </row>
    <row r="19" customFormat="false" ht="15" hidden="false" customHeight="false" outlineLevel="0" collapsed="false">
      <c r="A19" s="32"/>
      <c r="P19" s="54"/>
      <c r="Q19" s="54"/>
      <c r="R19" s="54"/>
      <c r="S19" s="54"/>
      <c r="T19" s="54"/>
      <c r="U19" s="54"/>
    </row>
    <row r="20" customFormat="false" ht="15" hidden="false" customHeight="false" outlineLevel="0" collapsed="false">
      <c r="A20" s="32"/>
      <c r="P20" s="54"/>
      <c r="Q20" s="54"/>
      <c r="R20" s="54"/>
      <c r="S20" s="54"/>
      <c r="T20" s="54"/>
      <c r="U20" s="54"/>
    </row>
    <row r="21" customFormat="false" ht="15" hidden="false" customHeight="false" outlineLevel="0" collapsed="false">
      <c r="A21" s="32"/>
      <c r="P21" s="54"/>
      <c r="Q21" s="54"/>
      <c r="R21" s="54"/>
      <c r="S21" s="54"/>
      <c r="T21" s="54"/>
      <c r="U21" s="54"/>
    </row>
    <row r="22" customFormat="false" ht="15" hidden="false" customHeight="false" outlineLevel="0" collapsed="false">
      <c r="A22" s="32"/>
      <c r="P22" s="54"/>
      <c r="Q22" s="54"/>
      <c r="R22" s="54"/>
      <c r="S22" s="54"/>
      <c r="T22" s="54"/>
      <c r="U22" s="54"/>
    </row>
    <row r="23" customFormat="false" ht="15" hidden="false" customHeight="false" outlineLevel="0" collapsed="false">
      <c r="A23" s="32"/>
      <c r="P23" s="54"/>
      <c r="Q23" s="54"/>
      <c r="R23" s="54"/>
      <c r="S23" s="54"/>
      <c r="T23" s="54"/>
      <c r="U23" s="54"/>
    </row>
    <row r="24" customFormat="false" ht="15" hidden="false" customHeight="false" outlineLevel="0" collapsed="false">
      <c r="A24" s="32"/>
      <c r="P24" s="54"/>
      <c r="Q24" s="54"/>
      <c r="R24" s="54"/>
      <c r="S24" s="54"/>
      <c r="T24" s="54"/>
      <c r="U24" s="54"/>
    </row>
    <row r="25" customFormat="false" ht="15" hidden="false" customHeight="false" outlineLevel="0" collapsed="false">
      <c r="A25" s="32"/>
      <c r="P25" s="54"/>
      <c r="Q25" s="54"/>
      <c r="R25" s="54"/>
      <c r="S25" s="54"/>
      <c r="T25" s="54"/>
      <c r="U25" s="54"/>
    </row>
    <row r="26" customFormat="false" ht="15" hidden="false" customHeight="false" outlineLevel="0" collapsed="false">
      <c r="A26" s="32"/>
      <c r="P26" s="54"/>
      <c r="Q26" s="54"/>
      <c r="R26" s="54"/>
      <c r="S26" s="54"/>
      <c r="T26" s="54"/>
      <c r="U26" s="54"/>
    </row>
    <row r="27" customFormat="false" ht="15" hidden="false" customHeight="false" outlineLevel="0" collapsed="false">
      <c r="A27" s="32"/>
      <c r="P27" s="54"/>
      <c r="Q27" s="54"/>
      <c r="R27" s="54"/>
      <c r="S27" s="54"/>
      <c r="T27" s="54"/>
      <c r="U27" s="54"/>
    </row>
    <row r="28" customFormat="false" ht="15" hidden="false" customHeight="false" outlineLevel="0" collapsed="false">
      <c r="A28" s="32"/>
      <c r="P28" s="54"/>
      <c r="Q28" s="54"/>
      <c r="R28" s="54"/>
      <c r="S28" s="54"/>
      <c r="T28" s="54"/>
      <c r="U28" s="54"/>
    </row>
    <row r="29" customFormat="false" ht="15" hidden="false" customHeight="false" outlineLevel="0" collapsed="false">
      <c r="A29" s="32"/>
      <c r="P29" s="54"/>
      <c r="Q29" s="54"/>
      <c r="R29" s="54"/>
      <c r="S29" s="54"/>
      <c r="T29" s="54"/>
      <c r="U29" s="54"/>
    </row>
    <row r="30" customFormat="false" ht="15" hidden="false" customHeight="false" outlineLevel="0" collapsed="false">
      <c r="A30" s="32"/>
      <c r="P30" s="54"/>
      <c r="Q30" s="54"/>
      <c r="R30" s="54"/>
      <c r="S30" s="54"/>
      <c r="T30" s="54"/>
      <c r="U30" s="54"/>
    </row>
    <row r="31" customFormat="false" ht="15" hidden="false" customHeight="false" outlineLevel="0" collapsed="false">
      <c r="A31" s="32"/>
      <c r="P31" s="54"/>
      <c r="Q31" s="54"/>
      <c r="R31" s="54"/>
      <c r="S31" s="54"/>
      <c r="T31" s="54"/>
      <c r="U31" s="54"/>
    </row>
    <row r="32" customFormat="false" ht="15" hidden="false" customHeight="false" outlineLevel="0" collapsed="false">
      <c r="A32" s="32"/>
      <c r="P32" s="54"/>
      <c r="Q32" s="54"/>
      <c r="R32" s="54"/>
      <c r="S32" s="54"/>
      <c r="T32" s="54"/>
      <c r="U32" s="54"/>
    </row>
    <row r="33" customFormat="false" ht="15" hidden="false" customHeight="false" outlineLevel="0" collapsed="false">
      <c r="A33" s="32"/>
      <c r="P33" s="54"/>
      <c r="Q33" s="54"/>
      <c r="R33" s="54"/>
      <c r="S33" s="54"/>
      <c r="T33" s="54"/>
      <c r="U33" s="54"/>
    </row>
    <row r="34" customFormat="false" ht="15" hidden="false" customHeight="false" outlineLevel="0" collapsed="false">
      <c r="A34" s="32"/>
      <c r="P34" s="54"/>
      <c r="Q34" s="54"/>
      <c r="R34" s="54"/>
      <c r="S34" s="54"/>
      <c r="T34" s="54"/>
      <c r="U34" s="54"/>
    </row>
    <row r="35" customFormat="false" ht="15" hidden="false" customHeight="false" outlineLevel="0" collapsed="false">
      <c r="A35" s="32"/>
      <c r="P35" s="54"/>
      <c r="Q35" s="54"/>
      <c r="R35" s="54"/>
      <c r="S35" s="54"/>
      <c r="T35" s="54"/>
      <c r="U35" s="54"/>
    </row>
    <row r="36" customFormat="false" ht="15" hidden="false" customHeight="false" outlineLevel="0" collapsed="false">
      <c r="A36" s="32"/>
      <c r="P36" s="54"/>
      <c r="Q36" s="54"/>
      <c r="R36" s="54"/>
      <c r="S36" s="54"/>
      <c r="T36" s="54"/>
      <c r="U36" s="54"/>
    </row>
    <row r="37" customFormat="false" ht="15" hidden="false" customHeight="false" outlineLevel="0" collapsed="false">
      <c r="A37" s="32"/>
      <c r="P37" s="54"/>
      <c r="Q37" s="54"/>
      <c r="R37" s="54"/>
      <c r="S37" s="54"/>
      <c r="T37" s="54"/>
      <c r="U37" s="54"/>
    </row>
    <row r="38" customFormat="false" ht="15" hidden="false" customHeight="false" outlineLevel="0" collapsed="false">
      <c r="A38" s="32"/>
      <c r="P38" s="54"/>
      <c r="Q38" s="54"/>
      <c r="R38" s="54"/>
      <c r="S38" s="54"/>
      <c r="T38" s="54"/>
      <c r="U38" s="54"/>
    </row>
    <row r="39" customFormat="false" ht="15" hidden="false" customHeight="false" outlineLevel="0" collapsed="false">
      <c r="A39" s="32"/>
      <c r="P39" s="54"/>
      <c r="Q39" s="54"/>
      <c r="R39" s="54"/>
      <c r="S39" s="54"/>
      <c r="T39" s="54"/>
      <c r="U39" s="54"/>
    </row>
    <row r="40" customFormat="false" ht="15" hidden="false" customHeight="false" outlineLevel="0" collapsed="false">
      <c r="A40" s="32"/>
      <c r="P40" s="54"/>
      <c r="Q40" s="54"/>
      <c r="R40" s="54"/>
      <c r="S40" s="54"/>
      <c r="T40" s="54"/>
      <c r="U40" s="54"/>
    </row>
    <row r="41" customFormat="false" ht="15" hidden="false" customHeight="false" outlineLevel="0" collapsed="false">
      <c r="A41" s="32"/>
      <c r="P41" s="54"/>
      <c r="Q41" s="54"/>
      <c r="R41" s="54"/>
      <c r="S41" s="54"/>
      <c r="T41" s="54"/>
      <c r="U41" s="54"/>
    </row>
    <row r="42" customFormat="false" ht="15" hidden="false" customHeight="false" outlineLevel="0" collapsed="false">
      <c r="A42" s="32"/>
      <c r="P42" s="54"/>
      <c r="Q42" s="54"/>
      <c r="R42" s="54"/>
      <c r="S42" s="54"/>
      <c r="T42" s="54"/>
      <c r="U42" s="54"/>
    </row>
    <row r="43" customFormat="false" ht="15" hidden="false" customHeight="false" outlineLevel="0" collapsed="false">
      <c r="A43" s="32"/>
      <c r="P43" s="54"/>
      <c r="Q43" s="54"/>
      <c r="R43" s="54"/>
      <c r="S43" s="54"/>
      <c r="T43" s="54"/>
      <c r="U43" s="54"/>
    </row>
    <row r="44" customFormat="false" ht="15" hidden="false" customHeight="false" outlineLevel="0" collapsed="false">
      <c r="A44" s="32"/>
      <c r="P44" s="54"/>
      <c r="Q44" s="54"/>
      <c r="R44" s="54"/>
      <c r="S44" s="54"/>
      <c r="T44" s="54"/>
      <c r="U44" s="54"/>
    </row>
    <row r="45" customFormat="false" ht="15" hidden="false" customHeight="false" outlineLevel="0" collapsed="false">
      <c r="A45" s="32"/>
      <c r="P45" s="54"/>
      <c r="Q45" s="54"/>
      <c r="R45" s="54"/>
      <c r="S45" s="54"/>
      <c r="T45" s="54"/>
      <c r="U45" s="54"/>
    </row>
    <row r="46" customFormat="false" ht="15" hidden="false" customHeight="false" outlineLevel="0" collapsed="false">
      <c r="A46" s="32"/>
      <c r="P46" s="54"/>
      <c r="Q46" s="54"/>
      <c r="R46" s="54"/>
      <c r="S46" s="54"/>
      <c r="T46" s="54"/>
      <c r="U46" s="54"/>
    </row>
    <row r="47" customFormat="false" ht="15" hidden="false" customHeight="false" outlineLevel="0" collapsed="false">
      <c r="A47" s="32"/>
      <c r="P47" s="54"/>
      <c r="Q47" s="54"/>
      <c r="R47" s="54"/>
      <c r="S47" s="54"/>
      <c r="T47" s="54"/>
      <c r="U47" s="54"/>
    </row>
    <row r="48" customFormat="false" ht="15" hidden="false" customHeight="false" outlineLevel="0" collapsed="false">
      <c r="A48" s="32"/>
      <c r="P48" s="54"/>
      <c r="Q48" s="54"/>
      <c r="R48" s="54"/>
      <c r="S48" s="54"/>
      <c r="T48" s="54"/>
      <c r="U48" s="54"/>
    </row>
    <row r="49" customFormat="false" ht="15" hidden="false" customHeight="false" outlineLevel="0" collapsed="false">
      <c r="A49" s="32"/>
      <c r="P49" s="54"/>
      <c r="Q49" s="54"/>
      <c r="R49" s="54"/>
      <c r="S49" s="54"/>
      <c r="T49" s="54"/>
      <c r="U49" s="54"/>
    </row>
    <row r="50" customFormat="false" ht="15" hidden="false" customHeight="false" outlineLevel="0" collapsed="false">
      <c r="A50" s="32"/>
      <c r="P50" s="54"/>
      <c r="Q50" s="54"/>
      <c r="R50" s="54"/>
      <c r="S50" s="54"/>
      <c r="T50" s="54"/>
      <c r="U50" s="54"/>
    </row>
    <row r="51" customFormat="false" ht="15" hidden="false" customHeight="false" outlineLevel="0" collapsed="false">
      <c r="A51" s="32"/>
      <c r="P51" s="54"/>
      <c r="Q51" s="54"/>
      <c r="R51" s="54"/>
      <c r="S51" s="54"/>
      <c r="T51" s="54"/>
      <c r="U51" s="54"/>
    </row>
    <row r="52" customFormat="false" ht="15" hidden="false" customHeight="false" outlineLevel="0" collapsed="false">
      <c r="A52" s="32"/>
      <c r="P52" s="54"/>
      <c r="Q52" s="54"/>
      <c r="R52" s="54"/>
      <c r="S52" s="54"/>
      <c r="T52" s="54"/>
      <c r="U52" s="54"/>
    </row>
    <row r="53" customFormat="false" ht="15" hidden="false" customHeight="false" outlineLevel="0" collapsed="false">
      <c r="A53" s="32"/>
      <c r="P53" s="54"/>
      <c r="Q53" s="54"/>
      <c r="R53" s="54"/>
      <c r="S53" s="54"/>
      <c r="T53" s="54"/>
      <c r="U53" s="54"/>
    </row>
    <row r="54" customFormat="false" ht="15" hidden="false" customHeight="false" outlineLevel="0" collapsed="false">
      <c r="A54" s="32"/>
      <c r="P54" s="54"/>
      <c r="Q54" s="54"/>
      <c r="R54" s="54"/>
      <c r="S54" s="54"/>
      <c r="T54" s="54"/>
      <c r="U54" s="54"/>
    </row>
    <row r="55" customFormat="false" ht="15" hidden="false" customHeight="false" outlineLevel="0" collapsed="false">
      <c r="A55" s="32"/>
      <c r="P55" s="54"/>
      <c r="Q55" s="54"/>
      <c r="R55" s="54"/>
      <c r="S55" s="54"/>
      <c r="T55" s="54"/>
      <c r="U55" s="54"/>
    </row>
    <row r="56" customFormat="false" ht="15" hidden="false" customHeight="false" outlineLevel="0" collapsed="false">
      <c r="A56" s="32"/>
      <c r="P56" s="54"/>
      <c r="Q56" s="54"/>
      <c r="R56" s="54"/>
      <c r="S56" s="54"/>
      <c r="T56" s="54"/>
      <c r="U56" s="54"/>
    </row>
    <row r="57" customFormat="false" ht="15" hidden="false" customHeight="false" outlineLevel="0" collapsed="false">
      <c r="A57" s="32"/>
      <c r="P57" s="54"/>
      <c r="Q57" s="54"/>
      <c r="R57" s="54"/>
      <c r="S57" s="54"/>
      <c r="T57" s="54"/>
      <c r="U57" s="54"/>
    </row>
    <row r="58" customFormat="false" ht="15" hidden="false" customHeight="false" outlineLevel="0" collapsed="false">
      <c r="A58" s="32"/>
      <c r="P58" s="54"/>
      <c r="Q58" s="54"/>
      <c r="R58" s="54"/>
      <c r="S58" s="54"/>
      <c r="T58" s="54"/>
      <c r="U58" s="54"/>
    </row>
    <row r="59" customFormat="false" ht="15" hidden="false" customHeight="false" outlineLevel="0" collapsed="false">
      <c r="A59" s="32"/>
      <c r="P59" s="54"/>
      <c r="Q59" s="54"/>
      <c r="R59" s="54"/>
      <c r="S59" s="54"/>
      <c r="T59" s="54"/>
      <c r="U59" s="54"/>
    </row>
    <row r="60" customFormat="false" ht="15" hidden="false" customHeight="false" outlineLevel="0" collapsed="false">
      <c r="A60" s="32"/>
      <c r="P60" s="54"/>
      <c r="Q60" s="54"/>
      <c r="R60" s="54"/>
      <c r="S60" s="54"/>
      <c r="T60" s="54"/>
      <c r="U60" s="54"/>
    </row>
    <row r="61" customFormat="false" ht="15" hidden="false" customHeight="false" outlineLevel="0" collapsed="false">
      <c r="A61" s="32"/>
      <c r="P61" s="54"/>
      <c r="Q61" s="54"/>
      <c r="R61" s="54"/>
      <c r="S61" s="54"/>
      <c r="T61" s="54"/>
      <c r="U61" s="54"/>
    </row>
    <row r="62" customFormat="false" ht="15" hidden="false" customHeight="false" outlineLevel="0" collapsed="false">
      <c r="A62" s="32"/>
      <c r="P62" s="54"/>
      <c r="Q62" s="54"/>
      <c r="R62" s="54"/>
      <c r="S62" s="54"/>
      <c r="T62" s="54"/>
      <c r="U62" s="54"/>
    </row>
    <row r="63" customFormat="false" ht="15" hidden="false" customHeight="false" outlineLevel="0" collapsed="false">
      <c r="A63" s="32"/>
      <c r="P63" s="54"/>
      <c r="Q63" s="54"/>
      <c r="R63" s="54"/>
      <c r="S63" s="54"/>
      <c r="T63" s="54"/>
      <c r="U63" s="54"/>
    </row>
    <row r="64" customFormat="false" ht="15" hidden="false" customHeight="false" outlineLevel="0" collapsed="false">
      <c r="A64" s="32"/>
      <c r="P64" s="54"/>
      <c r="Q64" s="54"/>
      <c r="R64" s="54"/>
      <c r="S64" s="54"/>
      <c r="T64" s="54"/>
      <c r="U64" s="54"/>
    </row>
    <row r="65" customFormat="false" ht="15" hidden="false" customHeight="false" outlineLevel="0" collapsed="false">
      <c r="A65" s="32"/>
      <c r="P65" s="54"/>
      <c r="Q65" s="54"/>
      <c r="R65" s="54"/>
      <c r="S65" s="54"/>
      <c r="T65" s="54"/>
      <c r="U65" s="54"/>
    </row>
    <row r="66" customFormat="false" ht="15" hidden="false" customHeight="false" outlineLevel="0" collapsed="false">
      <c r="A66" s="32"/>
      <c r="P66" s="54"/>
      <c r="Q66" s="54"/>
      <c r="R66" s="54"/>
      <c r="S66" s="54"/>
      <c r="T66" s="54"/>
      <c r="U66" s="54"/>
    </row>
    <row r="67" customFormat="false" ht="15" hidden="false" customHeight="false" outlineLevel="0" collapsed="false">
      <c r="A67" s="32"/>
      <c r="P67" s="54"/>
      <c r="Q67" s="54"/>
      <c r="R67" s="54"/>
      <c r="S67" s="54"/>
      <c r="T67" s="54"/>
      <c r="U67" s="54"/>
    </row>
    <row r="68" customFormat="false" ht="15" hidden="false" customHeight="false" outlineLevel="0" collapsed="false">
      <c r="A68" s="32"/>
      <c r="P68" s="54"/>
      <c r="Q68" s="54"/>
      <c r="R68" s="54"/>
      <c r="S68" s="54"/>
      <c r="T68" s="54"/>
      <c r="U68" s="54"/>
    </row>
    <row r="69" customFormat="false" ht="15" hidden="false" customHeight="false" outlineLevel="0" collapsed="false">
      <c r="A69" s="32"/>
      <c r="P69" s="54"/>
      <c r="Q69" s="54"/>
      <c r="R69" s="54"/>
      <c r="S69" s="54"/>
      <c r="T69" s="54"/>
      <c r="U69" s="54"/>
    </row>
    <row r="70" customFormat="false" ht="15" hidden="false" customHeight="false" outlineLevel="0" collapsed="false">
      <c r="A70" s="32"/>
      <c r="P70" s="54"/>
      <c r="Q70" s="54"/>
      <c r="R70" s="54"/>
      <c r="S70" s="54"/>
      <c r="T70" s="54"/>
      <c r="U70" s="54"/>
    </row>
    <row r="71" customFormat="false" ht="15" hidden="false" customHeight="false" outlineLevel="0" collapsed="false">
      <c r="A71" s="32"/>
      <c r="P71" s="54"/>
      <c r="Q71" s="54"/>
      <c r="R71" s="54"/>
      <c r="S71" s="54"/>
      <c r="T71" s="54"/>
      <c r="U71" s="54"/>
    </row>
    <row r="72" customFormat="false" ht="15" hidden="false" customHeight="false" outlineLevel="0" collapsed="false">
      <c r="A72" s="32"/>
      <c r="P72" s="54"/>
      <c r="Q72" s="54"/>
      <c r="R72" s="54"/>
      <c r="S72" s="54"/>
      <c r="T72" s="54"/>
      <c r="U72" s="54"/>
    </row>
    <row r="73" customFormat="false" ht="15" hidden="false" customHeight="false" outlineLevel="0" collapsed="false">
      <c r="A73" s="32"/>
      <c r="P73" s="54"/>
      <c r="Q73" s="54"/>
      <c r="R73" s="54"/>
      <c r="S73" s="54"/>
      <c r="T73" s="54"/>
      <c r="U73" s="54"/>
    </row>
    <row r="74" customFormat="false" ht="15" hidden="false" customHeight="false" outlineLevel="0" collapsed="false">
      <c r="A74" s="32"/>
      <c r="P74" s="54"/>
      <c r="Q74" s="54"/>
      <c r="R74" s="54"/>
      <c r="S74" s="54"/>
      <c r="T74" s="54"/>
      <c r="U74" s="54"/>
    </row>
    <row r="75" customFormat="false" ht="15" hidden="false" customHeight="false" outlineLevel="0" collapsed="false">
      <c r="A75" s="32"/>
      <c r="P75" s="54"/>
      <c r="Q75" s="54"/>
      <c r="R75" s="54"/>
      <c r="S75" s="54"/>
      <c r="T75" s="54"/>
      <c r="U75" s="54"/>
    </row>
    <row r="76" customFormat="false" ht="15" hidden="false" customHeight="false" outlineLevel="0" collapsed="false">
      <c r="A76" s="32"/>
    </row>
    <row r="77" customFormat="false" ht="15" hidden="false" customHeight="false" outlineLevel="0" collapsed="false">
      <c r="A77" s="32"/>
    </row>
    <row r="78" customFormat="false" ht="15" hidden="false" customHeight="false" outlineLevel="0" collapsed="false">
      <c r="A78" s="32"/>
    </row>
    <row r="79" customFormat="false" ht="15" hidden="false" customHeight="false" outlineLevel="0" collapsed="false">
      <c r="A79" s="32"/>
    </row>
    <row r="80" customFormat="false" ht="15" hidden="false" customHeight="false" outlineLevel="0" collapsed="false">
      <c r="A80" s="32"/>
    </row>
    <row r="81" customFormat="false" ht="15" hidden="false" customHeight="false" outlineLevel="0" collapsed="false">
      <c r="A81" s="32"/>
    </row>
    <row r="82" customFormat="false" ht="15" hidden="false" customHeight="false" outlineLevel="0" collapsed="false">
      <c r="A82" s="32"/>
    </row>
    <row r="83" customFormat="false" ht="15" hidden="false" customHeight="false" outlineLevel="0" collapsed="false">
      <c r="A83" s="32"/>
    </row>
    <row r="84" customFormat="false" ht="15" hidden="false" customHeight="false" outlineLevel="0" collapsed="false">
      <c r="A84" s="32"/>
    </row>
    <row r="85" customFormat="false" ht="15" hidden="false" customHeight="false" outlineLevel="0" collapsed="false">
      <c r="A85" s="32"/>
    </row>
    <row r="86" customFormat="false" ht="15" hidden="false" customHeight="false" outlineLevel="0" collapsed="false">
      <c r="A86" s="32"/>
    </row>
    <row r="87" customFormat="false" ht="15" hidden="false" customHeight="false" outlineLevel="0" collapsed="false">
      <c r="A87" s="32"/>
    </row>
    <row r="88" customFormat="false" ht="15" hidden="false" customHeight="false" outlineLevel="0" collapsed="false">
      <c r="A88" s="32"/>
    </row>
    <row r="89" customFormat="false" ht="15" hidden="false" customHeight="false" outlineLevel="0" collapsed="false">
      <c r="A89" s="32"/>
    </row>
    <row r="90" customFormat="false" ht="15" hidden="false" customHeight="false" outlineLevel="0" collapsed="false">
      <c r="A90" s="32"/>
    </row>
    <row r="91" customFormat="false" ht="15" hidden="false" customHeight="false" outlineLevel="0" collapsed="false">
      <c r="A91" s="32"/>
    </row>
    <row r="92" customFormat="false" ht="15" hidden="false" customHeight="false" outlineLevel="0" collapsed="false">
      <c r="A92" s="32"/>
    </row>
    <row r="93" customFormat="false" ht="15" hidden="false" customHeight="false" outlineLevel="0" collapsed="false">
      <c r="A93" s="32"/>
    </row>
    <row r="94" customFormat="false" ht="15" hidden="false" customHeight="false" outlineLevel="0" collapsed="false">
      <c r="A94" s="32"/>
    </row>
    <row r="95" customFormat="false" ht="15" hidden="false" customHeight="false" outlineLevel="0" collapsed="false">
      <c r="A95" s="32"/>
    </row>
    <row r="96" customFormat="false" ht="15" hidden="false" customHeight="false" outlineLevel="0" collapsed="false">
      <c r="A96" s="32"/>
    </row>
    <row r="97" customFormat="false" ht="15" hidden="false" customHeight="false" outlineLevel="0" collapsed="false">
      <c r="A97" s="32"/>
    </row>
    <row r="98" customFormat="false" ht="15" hidden="false" customHeight="false" outlineLevel="0" collapsed="false">
      <c r="A98" s="32"/>
    </row>
    <row r="99" customFormat="false" ht="15" hidden="false" customHeight="false" outlineLevel="0" collapsed="false">
      <c r="A99" s="32"/>
    </row>
    <row r="100" customFormat="false" ht="15" hidden="false" customHeight="false" outlineLevel="0" collapsed="false">
      <c r="A100" s="32"/>
    </row>
    <row r="101" customFormat="false" ht="15" hidden="false" customHeight="false" outlineLevel="0" collapsed="false">
      <c r="A101" s="32"/>
    </row>
    <row r="102" customFormat="false" ht="15" hidden="false" customHeight="false" outlineLevel="0" collapsed="false">
      <c r="A102" s="32"/>
    </row>
    <row r="103" customFormat="false" ht="15" hidden="false" customHeight="false" outlineLevel="0" collapsed="false">
      <c r="A103" s="32"/>
    </row>
    <row r="104" customFormat="false" ht="15" hidden="false" customHeight="false" outlineLevel="0" collapsed="false">
      <c r="A104" s="32"/>
    </row>
    <row r="105" customFormat="false" ht="15" hidden="false" customHeight="false" outlineLevel="0" collapsed="false">
      <c r="A105" s="32"/>
    </row>
    <row r="106" customFormat="false" ht="15" hidden="false" customHeight="false" outlineLevel="0" collapsed="false">
      <c r="A106" s="32"/>
    </row>
    <row r="107" customFormat="false" ht="15" hidden="false" customHeight="false" outlineLevel="0" collapsed="false">
      <c r="A107" s="32"/>
    </row>
    <row r="108" customFormat="false" ht="15" hidden="false" customHeight="false" outlineLevel="0" collapsed="false">
      <c r="A108" s="32"/>
    </row>
    <row r="109" customFormat="false" ht="15" hidden="false" customHeight="false" outlineLevel="0" collapsed="false">
      <c r="A109" s="32"/>
    </row>
    <row r="110" customFormat="false" ht="15" hidden="false" customHeight="false" outlineLevel="0" collapsed="false">
      <c r="A110" s="32"/>
    </row>
    <row r="111" customFormat="false" ht="15" hidden="false" customHeight="false" outlineLevel="0" collapsed="false">
      <c r="A111" s="32"/>
    </row>
    <row r="112" customFormat="false" ht="15" hidden="false" customHeight="false" outlineLevel="0" collapsed="false">
      <c r="A112" s="32"/>
    </row>
    <row r="113" customFormat="false" ht="15" hidden="false" customHeight="false" outlineLevel="0" collapsed="false">
      <c r="A113" s="32"/>
    </row>
    <row r="114" customFormat="false" ht="15" hidden="false" customHeight="false" outlineLevel="0" collapsed="false">
      <c r="A114" s="32"/>
    </row>
    <row r="115" customFormat="false" ht="15" hidden="false" customHeight="false" outlineLevel="0" collapsed="false">
      <c r="A115" s="32"/>
    </row>
    <row r="116" customFormat="false" ht="15" hidden="false" customHeight="false" outlineLevel="0" collapsed="false">
      <c r="A116" s="32"/>
    </row>
    <row r="117" customFormat="false" ht="15" hidden="false" customHeight="false" outlineLevel="0" collapsed="false">
      <c r="A117" s="32"/>
    </row>
    <row r="118" customFormat="false" ht="15" hidden="false" customHeight="false" outlineLevel="0" collapsed="false">
      <c r="A118" s="32"/>
    </row>
    <row r="119" customFormat="false" ht="15" hidden="false" customHeight="false" outlineLevel="0" collapsed="false">
      <c r="A119" s="32"/>
    </row>
    <row r="120" customFormat="false" ht="15" hidden="false" customHeight="false" outlineLevel="0" collapsed="false">
      <c r="A120" s="32"/>
    </row>
    <row r="121" customFormat="false" ht="15" hidden="false" customHeight="false" outlineLevel="0" collapsed="false">
      <c r="A121" s="32"/>
    </row>
    <row r="122" customFormat="false" ht="15" hidden="false" customHeight="false" outlineLevel="0" collapsed="false">
      <c r="A122" s="32"/>
    </row>
    <row r="123" customFormat="false" ht="15" hidden="false" customHeight="false" outlineLevel="0" collapsed="false">
      <c r="A123" s="32"/>
    </row>
    <row r="124" customFormat="false" ht="15" hidden="false" customHeight="false" outlineLevel="0" collapsed="false">
      <c r="A124" s="32"/>
    </row>
    <row r="125" customFormat="false" ht="15" hidden="false" customHeight="false" outlineLevel="0" collapsed="false">
      <c r="A125" s="32"/>
    </row>
    <row r="126" customFormat="false" ht="15" hidden="false" customHeight="false" outlineLevel="0" collapsed="false">
      <c r="A126" s="32"/>
    </row>
    <row r="127" customFormat="false" ht="15" hidden="false" customHeight="false" outlineLevel="0" collapsed="false">
      <c r="A127" s="32"/>
    </row>
    <row r="128" customFormat="false" ht="15" hidden="false" customHeight="false" outlineLevel="0" collapsed="false">
      <c r="A128" s="32"/>
    </row>
    <row r="129" customFormat="false" ht="15" hidden="false" customHeight="false" outlineLevel="0" collapsed="false">
      <c r="A129" s="32"/>
    </row>
    <row r="130" customFormat="false" ht="15" hidden="false" customHeight="false" outlineLevel="0" collapsed="false">
      <c r="A130" s="32"/>
    </row>
    <row r="131" customFormat="false" ht="15" hidden="false" customHeight="false" outlineLevel="0" collapsed="false">
      <c r="A131" s="32"/>
    </row>
    <row r="132" customFormat="false" ht="15" hidden="false" customHeight="false" outlineLevel="0" collapsed="false">
      <c r="A132" s="32"/>
    </row>
    <row r="133" customFormat="false" ht="15" hidden="false" customHeight="false" outlineLevel="0" collapsed="false">
      <c r="A133" s="32"/>
    </row>
    <row r="134" customFormat="false" ht="15" hidden="false" customHeight="false" outlineLevel="0" collapsed="false">
      <c r="A134" s="32"/>
    </row>
    <row r="135" customFormat="false" ht="15" hidden="false" customHeight="false" outlineLevel="0" collapsed="false">
      <c r="A135" s="32"/>
    </row>
    <row r="136" customFormat="false" ht="15" hidden="false" customHeight="false" outlineLevel="0" collapsed="false">
      <c r="A136" s="32"/>
    </row>
    <row r="137" customFormat="false" ht="15" hidden="false" customHeight="false" outlineLevel="0" collapsed="false">
      <c r="A137" s="32"/>
    </row>
    <row r="138" customFormat="false" ht="15" hidden="false" customHeight="false" outlineLevel="0" collapsed="false">
      <c r="A138" s="32"/>
    </row>
    <row r="139" customFormat="false" ht="15" hidden="false" customHeight="false" outlineLevel="0" collapsed="false">
      <c r="A139" s="32"/>
    </row>
    <row r="140" customFormat="false" ht="15" hidden="false" customHeight="false" outlineLevel="0" collapsed="false">
      <c r="A140" s="32"/>
    </row>
    <row r="141" customFormat="false" ht="15" hidden="false" customHeight="false" outlineLevel="0" collapsed="false">
      <c r="A141" s="32"/>
    </row>
    <row r="142" customFormat="false" ht="15" hidden="false" customHeight="false" outlineLevel="0" collapsed="false">
      <c r="A142" s="32"/>
    </row>
    <row r="143" customFormat="false" ht="15" hidden="false" customHeight="false" outlineLevel="0" collapsed="false">
      <c r="A143" s="32"/>
    </row>
    <row r="144" customFormat="false" ht="15" hidden="false" customHeight="false" outlineLevel="0" collapsed="false">
      <c r="A144" s="32"/>
    </row>
    <row r="145" customFormat="false" ht="15" hidden="false" customHeight="false" outlineLevel="0" collapsed="false">
      <c r="A145" s="32"/>
    </row>
    <row r="146" customFormat="false" ht="15" hidden="false" customHeight="false" outlineLevel="0" collapsed="false">
      <c r="A146" s="32"/>
    </row>
    <row r="147" customFormat="false" ht="15" hidden="false" customHeight="false" outlineLevel="0" collapsed="false">
      <c r="A147" s="32"/>
    </row>
    <row r="148" customFormat="false" ht="15" hidden="false" customHeight="false" outlineLevel="0" collapsed="false">
      <c r="A148" s="32"/>
    </row>
    <row r="149" customFormat="false" ht="15" hidden="false" customHeight="false" outlineLevel="0" collapsed="false">
      <c r="A149" s="32"/>
    </row>
    <row r="150" customFormat="false" ht="15" hidden="false" customHeight="false" outlineLevel="0" collapsed="false">
      <c r="A150" s="32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78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72" activeCellId="0" sqref="B72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74.57"/>
    <col collapsed="false" customWidth="true" hidden="false" outlineLevel="0" max="6" min="2" style="0" width="20.71"/>
    <col collapsed="false" customWidth="true" hidden="false" outlineLevel="0" max="7" min="7" style="0" width="17.28"/>
    <col collapsed="false" customWidth="true" hidden="true" outlineLevel="0" max="8" min="8" style="0" width="9.14"/>
    <col collapsed="false" customWidth="false" hidden="true" outlineLevel="0" max="1024" min="9" style="0" width="10.85"/>
  </cols>
  <sheetData>
    <row r="1" customFormat="false" ht="57.75" hidden="false" customHeight="true" outlineLevel="0" collapsed="false">
      <c r="A1" s="127" t="s">
        <v>3062</v>
      </c>
      <c r="B1" s="127"/>
      <c r="C1" s="127"/>
      <c r="D1" s="127"/>
      <c r="E1" s="127"/>
      <c r="F1" s="127"/>
      <c r="G1" s="127"/>
    </row>
    <row r="2" customFormat="false" ht="15" hidden="false" customHeight="false" outlineLevel="0" collapsed="false">
      <c r="A2" s="24" t="str">
        <f aca="false">ENTE_PUBLICO_A</f>
        <v>CASA DE LA CULTURA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3063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3064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6" t="str">
        <f aca="false">TRIMESTRE</f>
        <v>Del 1 de enero al 30 de junio de 2022 (b)</v>
      </c>
      <c r="B5" s="26"/>
      <c r="C5" s="26"/>
      <c r="D5" s="26"/>
      <c r="E5" s="26"/>
      <c r="F5" s="26"/>
      <c r="G5" s="26"/>
    </row>
    <row r="6" customFormat="false" ht="1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28" t="s">
        <v>2361</v>
      </c>
      <c r="B7" s="27" t="s">
        <v>2901</v>
      </c>
      <c r="C7" s="27"/>
      <c r="D7" s="27"/>
      <c r="E7" s="27"/>
      <c r="F7" s="27"/>
      <c r="G7" s="110" t="s">
        <v>3065</v>
      </c>
    </row>
    <row r="8" customFormat="false" ht="30.75" hidden="false" customHeight="true" outlineLevel="0" collapsed="false">
      <c r="A8" s="128"/>
      <c r="B8" s="102" t="s">
        <v>2903</v>
      </c>
      <c r="C8" s="58" t="s">
        <v>3066</v>
      </c>
      <c r="D8" s="102" t="s">
        <v>2905</v>
      </c>
      <c r="E8" s="102" t="s">
        <v>2702</v>
      </c>
      <c r="F8" s="129" t="s">
        <v>2719</v>
      </c>
      <c r="G8" s="110"/>
    </row>
    <row r="9" customFormat="false" ht="15" hidden="false" customHeight="false" outlineLevel="0" collapsed="false">
      <c r="A9" s="103" t="s">
        <v>3067</v>
      </c>
      <c r="B9" s="130" t="n">
        <f aca="false">SUM(B10,B19,B27,B37)</f>
        <v>1930884.88</v>
      </c>
      <c r="C9" s="130" t="n">
        <f aca="false">SUM(C10,C19,C27,C37)</f>
        <v>0</v>
      </c>
      <c r="D9" s="130" t="n">
        <f aca="false">SUM(D10,D19,D27,D37)</f>
        <v>1930884.88</v>
      </c>
      <c r="E9" s="130" t="n">
        <f aca="false">SUM(E10,E19,E27,E37)</f>
        <v>633354.1</v>
      </c>
      <c r="F9" s="130" t="n">
        <f aca="false">SUM(F10,F19,F27,F37)</f>
        <v>585605.63</v>
      </c>
      <c r="G9" s="130" t="n">
        <f aca="false">SUM(G10,G19,G27,G37)</f>
        <v>1297530.78</v>
      </c>
    </row>
    <row r="10" customFormat="false" ht="15" hidden="false" customHeight="false" outlineLevel="0" collapsed="false">
      <c r="A10" s="83" t="s">
        <v>3068</v>
      </c>
      <c r="B10" s="131" t="n">
        <f aca="false">SUM(B11:B18)</f>
        <v>0</v>
      </c>
      <c r="C10" s="131" t="n">
        <f aca="false">SUM(C11:C18)</f>
        <v>0</v>
      </c>
      <c r="D10" s="131" t="n">
        <f aca="false">SUM(D11:D18)</f>
        <v>0</v>
      </c>
      <c r="E10" s="131" t="n">
        <f aca="false">SUM(E11:E18)</f>
        <v>0</v>
      </c>
      <c r="F10" s="131" t="n">
        <f aca="false">SUM(F11:F18)</f>
        <v>0</v>
      </c>
      <c r="G10" s="131" t="n">
        <f aca="false">SUM(G11:G18)</f>
        <v>0</v>
      </c>
    </row>
    <row r="11" customFormat="false" ht="15" hidden="false" customHeight="false" outlineLevel="0" collapsed="false">
      <c r="A11" s="95" t="s">
        <v>3069</v>
      </c>
      <c r="B11" s="132" t="n">
        <v>0</v>
      </c>
      <c r="C11" s="132" t="n">
        <v>0</v>
      </c>
      <c r="D11" s="132" t="n">
        <v>0</v>
      </c>
      <c r="E11" s="132" t="n">
        <v>0</v>
      </c>
      <c r="F11" s="132" t="n">
        <v>0</v>
      </c>
      <c r="G11" s="132" t="n">
        <f aca="false">D11-E11</f>
        <v>0</v>
      </c>
    </row>
    <row r="12" customFormat="false" ht="15" hidden="false" customHeight="false" outlineLevel="0" collapsed="false">
      <c r="A12" s="95" t="s">
        <v>3070</v>
      </c>
      <c r="B12" s="132" t="n">
        <v>0</v>
      </c>
      <c r="C12" s="132" t="n">
        <v>0</v>
      </c>
      <c r="D12" s="132" t="n">
        <v>0</v>
      </c>
      <c r="E12" s="132" t="n">
        <v>0</v>
      </c>
      <c r="F12" s="132" t="n">
        <v>0</v>
      </c>
      <c r="G12" s="132" t="n">
        <f aca="false">D12-E12</f>
        <v>0</v>
      </c>
    </row>
    <row r="13" customFormat="false" ht="15" hidden="false" customHeight="false" outlineLevel="0" collapsed="false">
      <c r="A13" s="95" t="s">
        <v>3071</v>
      </c>
      <c r="B13" s="132" t="n">
        <v>0</v>
      </c>
      <c r="C13" s="132" t="n">
        <v>0</v>
      </c>
      <c r="D13" s="132" t="n">
        <v>0</v>
      </c>
      <c r="E13" s="132" t="n">
        <v>0</v>
      </c>
      <c r="F13" s="132" t="n">
        <v>0</v>
      </c>
      <c r="G13" s="132" t="n">
        <f aca="false">D13-E13</f>
        <v>0</v>
      </c>
    </row>
    <row r="14" customFormat="false" ht="15" hidden="false" customHeight="false" outlineLevel="0" collapsed="false">
      <c r="A14" s="95" t="s">
        <v>3072</v>
      </c>
      <c r="B14" s="132" t="n">
        <v>0</v>
      </c>
      <c r="C14" s="132" t="n">
        <v>0</v>
      </c>
      <c r="D14" s="132" t="n">
        <v>0</v>
      </c>
      <c r="E14" s="132" t="n">
        <v>0</v>
      </c>
      <c r="F14" s="132" t="n">
        <v>0</v>
      </c>
      <c r="G14" s="132" t="n">
        <f aca="false">D14-E14</f>
        <v>0</v>
      </c>
    </row>
    <row r="15" customFormat="false" ht="15" hidden="false" customHeight="false" outlineLevel="0" collapsed="false">
      <c r="A15" s="95" t="s">
        <v>3073</v>
      </c>
      <c r="B15" s="132" t="n">
        <v>0</v>
      </c>
      <c r="C15" s="132" t="n">
        <v>0</v>
      </c>
      <c r="D15" s="132" t="n">
        <v>0</v>
      </c>
      <c r="E15" s="132" t="n">
        <v>0</v>
      </c>
      <c r="F15" s="132" t="n">
        <v>0</v>
      </c>
      <c r="G15" s="132" t="n">
        <f aca="false">D15-E15</f>
        <v>0</v>
      </c>
    </row>
    <row r="16" customFormat="false" ht="15" hidden="false" customHeight="false" outlineLevel="0" collapsed="false">
      <c r="A16" s="95" t="s">
        <v>3074</v>
      </c>
      <c r="B16" s="132" t="n">
        <v>0</v>
      </c>
      <c r="C16" s="132" t="n">
        <v>0</v>
      </c>
      <c r="D16" s="132" t="n">
        <v>0</v>
      </c>
      <c r="E16" s="132" t="n">
        <v>0</v>
      </c>
      <c r="F16" s="132" t="n">
        <v>0</v>
      </c>
      <c r="G16" s="132" t="n">
        <f aca="false">D16-E16</f>
        <v>0</v>
      </c>
    </row>
    <row r="17" customFormat="false" ht="15" hidden="false" customHeight="false" outlineLevel="0" collapsed="false">
      <c r="A17" s="95" t="s">
        <v>3075</v>
      </c>
      <c r="B17" s="132" t="n">
        <v>0</v>
      </c>
      <c r="C17" s="132" t="n">
        <v>0</v>
      </c>
      <c r="D17" s="132" t="n">
        <v>0</v>
      </c>
      <c r="E17" s="132" t="n">
        <v>0</v>
      </c>
      <c r="F17" s="132" t="n">
        <v>0</v>
      </c>
      <c r="G17" s="132" t="n">
        <f aca="false">D17-E17</f>
        <v>0</v>
      </c>
    </row>
    <row r="18" customFormat="false" ht="15" hidden="false" customHeight="false" outlineLevel="0" collapsed="false">
      <c r="A18" s="95" t="s">
        <v>3076</v>
      </c>
      <c r="B18" s="132" t="n">
        <v>0</v>
      </c>
      <c r="C18" s="132" t="n">
        <v>0</v>
      </c>
      <c r="D18" s="132" t="n">
        <v>0</v>
      </c>
      <c r="E18" s="132" t="n">
        <v>0</v>
      </c>
      <c r="F18" s="132" t="n">
        <v>0</v>
      </c>
      <c r="G18" s="132" t="n">
        <f aca="false">D18-E18</f>
        <v>0</v>
      </c>
    </row>
    <row r="19" customFormat="false" ht="15" hidden="false" customHeight="false" outlineLevel="0" collapsed="false">
      <c r="A19" s="83" t="s">
        <v>3077</v>
      </c>
      <c r="B19" s="131" t="n">
        <f aca="false">SUM(B20:B26)</f>
        <v>1930884.88</v>
      </c>
      <c r="C19" s="131" t="n">
        <f aca="false">SUM(C20:C26)</f>
        <v>0</v>
      </c>
      <c r="D19" s="131" t="n">
        <f aca="false">SUM(D20:D26)</f>
        <v>1930884.88</v>
      </c>
      <c r="E19" s="131" t="n">
        <f aca="false">SUM(E20:E26)</f>
        <v>633354.1</v>
      </c>
      <c r="F19" s="131" t="n">
        <f aca="false">SUM(F20:F26)</f>
        <v>585605.63</v>
      </c>
      <c r="G19" s="131" t="n">
        <f aca="false">SUM(G20:G26)</f>
        <v>1297530.78</v>
      </c>
    </row>
    <row r="20" customFormat="false" ht="15" hidden="false" customHeight="false" outlineLevel="0" collapsed="false">
      <c r="A20" s="95" t="s">
        <v>3078</v>
      </c>
      <c r="B20" s="131" t="n">
        <v>0</v>
      </c>
      <c r="C20" s="131" t="n">
        <v>0</v>
      </c>
      <c r="D20" s="131" t="n">
        <v>0</v>
      </c>
      <c r="E20" s="131" t="n">
        <v>0</v>
      </c>
      <c r="F20" s="131" t="n">
        <v>0</v>
      </c>
      <c r="G20" s="132" t="n">
        <f aca="false">D20-E20</f>
        <v>0</v>
      </c>
    </row>
    <row r="21" customFormat="false" ht="15" hidden="false" customHeight="false" outlineLevel="0" collapsed="false">
      <c r="A21" s="95" t="s">
        <v>3079</v>
      </c>
      <c r="B21" s="131" t="n">
        <v>0</v>
      </c>
      <c r="C21" s="131" t="n">
        <v>0</v>
      </c>
      <c r="D21" s="131" t="n">
        <v>0</v>
      </c>
      <c r="E21" s="131" t="n">
        <v>0</v>
      </c>
      <c r="F21" s="131" t="n">
        <v>0</v>
      </c>
      <c r="G21" s="132" t="n">
        <f aca="false">D21-E21</f>
        <v>0</v>
      </c>
    </row>
    <row r="22" customFormat="false" ht="15" hidden="false" customHeight="false" outlineLevel="0" collapsed="false">
      <c r="A22" s="95" t="s">
        <v>3080</v>
      </c>
      <c r="B22" s="131" t="n">
        <v>0</v>
      </c>
      <c r="C22" s="131" t="n">
        <v>0</v>
      </c>
      <c r="D22" s="131" t="n">
        <v>0</v>
      </c>
      <c r="E22" s="131" t="n">
        <v>0</v>
      </c>
      <c r="F22" s="131" t="n">
        <v>0</v>
      </c>
      <c r="G22" s="132" t="n">
        <f aca="false">D22-E22</f>
        <v>0</v>
      </c>
    </row>
    <row r="23" customFormat="false" ht="15" hidden="false" customHeight="false" outlineLevel="0" collapsed="false">
      <c r="A23" s="95" t="s">
        <v>3081</v>
      </c>
      <c r="B23" s="131" t="n">
        <v>1930884.88</v>
      </c>
      <c r="C23" s="131" t="n">
        <v>0</v>
      </c>
      <c r="D23" s="131" t="n">
        <v>1930884.88</v>
      </c>
      <c r="E23" s="131" t="n">
        <v>633354.1</v>
      </c>
      <c r="F23" s="131" t="n">
        <v>585605.63</v>
      </c>
      <c r="G23" s="132" t="n">
        <f aca="false">D23-E23</f>
        <v>1297530.78</v>
      </c>
    </row>
    <row r="24" customFormat="false" ht="15" hidden="false" customHeight="false" outlineLevel="0" collapsed="false">
      <c r="A24" s="95" t="s">
        <v>3082</v>
      </c>
      <c r="B24" s="131" t="n">
        <v>0</v>
      </c>
      <c r="C24" s="131" t="n">
        <v>0</v>
      </c>
      <c r="D24" s="131" t="n">
        <v>0</v>
      </c>
      <c r="E24" s="131" t="n">
        <v>0</v>
      </c>
      <c r="F24" s="131" t="n">
        <v>0</v>
      </c>
      <c r="G24" s="132" t="n">
        <f aca="false">D24-E24</f>
        <v>0</v>
      </c>
    </row>
    <row r="25" customFormat="false" ht="15" hidden="false" customHeight="false" outlineLevel="0" collapsed="false">
      <c r="A25" s="95" t="s">
        <v>3083</v>
      </c>
      <c r="B25" s="131" t="n">
        <v>0</v>
      </c>
      <c r="C25" s="131" t="n">
        <v>0</v>
      </c>
      <c r="D25" s="131" t="n">
        <v>0</v>
      </c>
      <c r="E25" s="131" t="n">
        <v>0</v>
      </c>
      <c r="F25" s="131" t="n">
        <v>0</v>
      </c>
      <c r="G25" s="132" t="n">
        <f aca="false">D25-E25</f>
        <v>0</v>
      </c>
    </row>
    <row r="26" customFormat="false" ht="15" hidden="false" customHeight="false" outlineLevel="0" collapsed="false">
      <c r="A26" s="95" t="s">
        <v>3084</v>
      </c>
      <c r="B26" s="131" t="n">
        <v>0</v>
      </c>
      <c r="C26" s="131" t="n">
        <v>0</v>
      </c>
      <c r="D26" s="131" t="n">
        <v>0</v>
      </c>
      <c r="E26" s="131" t="n">
        <v>0</v>
      </c>
      <c r="F26" s="131" t="n">
        <v>0</v>
      </c>
      <c r="G26" s="132" t="n">
        <f aca="false">D26-E26</f>
        <v>0</v>
      </c>
    </row>
    <row r="27" customFormat="false" ht="15" hidden="false" customHeight="false" outlineLevel="0" collapsed="false">
      <c r="A27" s="83" t="s">
        <v>3085</v>
      </c>
      <c r="B27" s="131" t="n">
        <f aca="false">SUM(B28:B36)</f>
        <v>0</v>
      </c>
      <c r="C27" s="131" t="n">
        <f aca="false">SUM(C28:C36)</f>
        <v>0</v>
      </c>
      <c r="D27" s="131" t="n">
        <f aca="false">SUM(D28:D36)</f>
        <v>0</v>
      </c>
      <c r="E27" s="131" t="n">
        <f aca="false">SUM(E28:E36)</f>
        <v>0</v>
      </c>
      <c r="F27" s="131" t="n">
        <f aca="false">SUM(F28:F36)</f>
        <v>0</v>
      </c>
      <c r="G27" s="131" t="n">
        <f aca="false">SUM(G28:G36)</f>
        <v>0</v>
      </c>
    </row>
    <row r="28" customFormat="false" ht="15" hidden="false" customHeight="false" outlineLevel="0" collapsed="false">
      <c r="A28" s="106" t="s">
        <v>3086</v>
      </c>
      <c r="B28" s="131" t="n">
        <v>0</v>
      </c>
      <c r="C28" s="131" t="n">
        <v>0</v>
      </c>
      <c r="D28" s="131" t="n">
        <v>0</v>
      </c>
      <c r="E28" s="131" t="n">
        <v>0</v>
      </c>
      <c r="F28" s="131" t="n">
        <v>0</v>
      </c>
      <c r="G28" s="132" t="n">
        <f aca="false">D28-E28</f>
        <v>0</v>
      </c>
    </row>
    <row r="29" customFormat="false" ht="15" hidden="false" customHeight="false" outlineLevel="0" collapsed="false">
      <c r="A29" s="95" t="s">
        <v>3087</v>
      </c>
      <c r="B29" s="131" t="n">
        <v>0</v>
      </c>
      <c r="C29" s="131" t="n">
        <v>0</v>
      </c>
      <c r="D29" s="131" t="n">
        <v>0</v>
      </c>
      <c r="E29" s="131" t="n">
        <v>0</v>
      </c>
      <c r="F29" s="131" t="n">
        <v>0</v>
      </c>
      <c r="G29" s="132" t="n">
        <f aca="false">D29-E29</f>
        <v>0</v>
      </c>
    </row>
    <row r="30" customFormat="false" ht="15" hidden="false" customHeight="false" outlineLevel="0" collapsed="false">
      <c r="A30" s="95" t="s">
        <v>3088</v>
      </c>
      <c r="B30" s="131" t="n">
        <v>0</v>
      </c>
      <c r="C30" s="131" t="n">
        <v>0</v>
      </c>
      <c r="D30" s="131" t="n">
        <v>0</v>
      </c>
      <c r="E30" s="131" t="n">
        <v>0</v>
      </c>
      <c r="F30" s="131" t="n">
        <v>0</v>
      </c>
      <c r="G30" s="132" t="n">
        <f aca="false">D30-E30</f>
        <v>0</v>
      </c>
    </row>
    <row r="31" customFormat="false" ht="15" hidden="false" customHeight="false" outlineLevel="0" collapsed="false">
      <c r="A31" s="95" t="s">
        <v>3089</v>
      </c>
      <c r="B31" s="131" t="n">
        <v>0</v>
      </c>
      <c r="C31" s="131" t="n">
        <v>0</v>
      </c>
      <c r="D31" s="131" t="n">
        <v>0</v>
      </c>
      <c r="E31" s="131" t="n">
        <v>0</v>
      </c>
      <c r="F31" s="131" t="n">
        <v>0</v>
      </c>
      <c r="G31" s="132" t="n">
        <f aca="false">D31-E31</f>
        <v>0</v>
      </c>
    </row>
    <row r="32" customFormat="false" ht="15" hidden="false" customHeight="false" outlineLevel="0" collapsed="false">
      <c r="A32" s="95" t="s">
        <v>3090</v>
      </c>
      <c r="B32" s="131" t="n">
        <v>0</v>
      </c>
      <c r="C32" s="131" t="n">
        <v>0</v>
      </c>
      <c r="D32" s="131" t="n">
        <v>0</v>
      </c>
      <c r="E32" s="131" t="n">
        <v>0</v>
      </c>
      <c r="F32" s="131" t="n">
        <v>0</v>
      </c>
      <c r="G32" s="132" t="n">
        <f aca="false">D32-E32</f>
        <v>0</v>
      </c>
    </row>
    <row r="33" customFormat="false" ht="15" hidden="false" customHeight="false" outlineLevel="0" collapsed="false">
      <c r="A33" s="95" t="s">
        <v>3091</v>
      </c>
      <c r="B33" s="131" t="n">
        <v>0</v>
      </c>
      <c r="C33" s="131" t="n">
        <v>0</v>
      </c>
      <c r="D33" s="131" t="n">
        <v>0</v>
      </c>
      <c r="E33" s="131" t="n">
        <v>0</v>
      </c>
      <c r="F33" s="131" t="n">
        <v>0</v>
      </c>
      <c r="G33" s="132" t="n">
        <f aca="false">D33-E33</f>
        <v>0</v>
      </c>
    </row>
    <row r="34" customFormat="false" ht="15" hidden="false" customHeight="false" outlineLevel="0" collapsed="false">
      <c r="A34" s="95" t="s">
        <v>3092</v>
      </c>
      <c r="B34" s="131" t="n">
        <v>0</v>
      </c>
      <c r="C34" s="131" t="n">
        <v>0</v>
      </c>
      <c r="D34" s="131" t="n">
        <v>0</v>
      </c>
      <c r="E34" s="131" t="n">
        <v>0</v>
      </c>
      <c r="F34" s="131" t="n">
        <v>0</v>
      </c>
      <c r="G34" s="132" t="n">
        <f aca="false">D34-E34</f>
        <v>0</v>
      </c>
    </row>
    <row r="35" customFormat="false" ht="15" hidden="false" customHeight="false" outlineLevel="0" collapsed="false">
      <c r="A35" s="95" t="s">
        <v>3093</v>
      </c>
      <c r="B35" s="131" t="n">
        <v>0</v>
      </c>
      <c r="C35" s="131" t="n">
        <v>0</v>
      </c>
      <c r="D35" s="131" t="n">
        <v>0</v>
      </c>
      <c r="E35" s="131" t="n">
        <v>0</v>
      </c>
      <c r="F35" s="131" t="n">
        <v>0</v>
      </c>
      <c r="G35" s="132" t="n">
        <f aca="false">D35-E35</f>
        <v>0</v>
      </c>
    </row>
    <row r="36" customFormat="false" ht="15" hidden="false" customHeight="false" outlineLevel="0" collapsed="false">
      <c r="A36" s="95" t="s">
        <v>3094</v>
      </c>
      <c r="B36" s="131" t="n">
        <v>0</v>
      </c>
      <c r="C36" s="131" t="n">
        <v>0</v>
      </c>
      <c r="D36" s="131" t="n">
        <v>0</v>
      </c>
      <c r="E36" s="131" t="n">
        <v>0</v>
      </c>
      <c r="F36" s="131" t="n">
        <v>0</v>
      </c>
      <c r="G36" s="132" t="n">
        <f aca="false">D36-E36</f>
        <v>0</v>
      </c>
    </row>
    <row r="37" customFormat="false" ht="30" hidden="false" customHeight="false" outlineLevel="0" collapsed="false">
      <c r="A37" s="133" t="s">
        <v>3095</v>
      </c>
      <c r="B37" s="131" t="n">
        <f aca="false">SUM(B38:B41)</f>
        <v>0</v>
      </c>
      <c r="C37" s="131" t="n">
        <f aca="false">SUM(C38:C41)</f>
        <v>0</v>
      </c>
      <c r="D37" s="131" t="n">
        <f aca="false">SUM(D38:D41)</f>
        <v>0</v>
      </c>
      <c r="E37" s="131" t="n">
        <f aca="false">SUM(E38:E41)</f>
        <v>0</v>
      </c>
      <c r="F37" s="131" t="n">
        <f aca="false">SUM(F38:F41)</f>
        <v>0</v>
      </c>
      <c r="G37" s="131" t="n">
        <f aca="false">SUM(G38:G41)</f>
        <v>0</v>
      </c>
    </row>
    <row r="38" customFormat="false" ht="15" hidden="false" customHeight="false" outlineLevel="0" collapsed="false">
      <c r="A38" s="106" t="s">
        <v>3096</v>
      </c>
      <c r="B38" s="131" t="n">
        <v>0</v>
      </c>
      <c r="C38" s="131" t="n">
        <v>0</v>
      </c>
      <c r="D38" s="131" t="n">
        <v>0</v>
      </c>
      <c r="E38" s="131" t="n">
        <v>0</v>
      </c>
      <c r="F38" s="131" t="n">
        <v>0</v>
      </c>
      <c r="G38" s="132" t="n">
        <f aca="false">D38-E38</f>
        <v>0</v>
      </c>
    </row>
    <row r="39" customFormat="false" ht="30" hidden="false" customHeight="false" outlineLevel="0" collapsed="false">
      <c r="A39" s="106" t="s">
        <v>3097</v>
      </c>
      <c r="B39" s="132" t="n">
        <v>0</v>
      </c>
      <c r="C39" s="132" t="n">
        <v>0</v>
      </c>
      <c r="D39" s="132" t="n">
        <v>0</v>
      </c>
      <c r="E39" s="132" t="n">
        <v>0</v>
      </c>
      <c r="F39" s="132" t="n">
        <v>0</v>
      </c>
      <c r="G39" s="132" t="n">
        <f aca="false">D39-E39</f>
        <v>0</v>
      </c>
    </row>
    <row r="40" customFormat="false" ht="15" hidden="false" customHeight="false" outlineLevel="0" collapsed="false">
      <c r="A40" s="106" t="s">
        <v>3098</v>
      </c>
      <c r="B40" s="132" t="n">
        <v>0</v>
      </c>
      <c r="C40" s="132" t="n">
        <v>0</v>
      </c>
      <c r="D40" s="132" t="n">
        <v>0</v>
      </c>
      <c r="E40" s="132" t="n">
        <v>0</v>
      </c>
      <c r="F40" s="132" t="n">
        <v>0</v>
      </c>
      <c r="G40" s="132" t="n">
        <f aca="false">D40-E40</f>
        <v>0</v>
      </c>
    </row>
    <row r="41" customFormat="false" ht="15" hidden="false" customHeight="false" outlineLevel="0" collapsed="false">
      <c r="A41" s="106" t="s">
        <v>3099</v>
      </c>
      <c r="B41" s="132" t="n">
        <v>0</v>
      </c>
      <c r="C41" s="132" t="n">
        <v>0</v>
      </c>
      <c r="D41" s="132" t="n">
        <v>0</v>
      </c>
      <c r="E41" s="132" t="n">
        <v>0</v>
      </c>
      <c r="F41" s="132" t="n">
        <v>0</v>
      </c>
      <c r="G41" s="132" t="n">
        <f aca="false">D41-E41</f>
        <v>0</v>
      </c>
    </row>
    <row r="42" customFormat="false" ht="15" hidden="false" customHeight="false" outlineLevel="0" collapsed="false">
      <c r="A42" s="106"/>
      <c r="B42" s="132"/>
      <c r="C42" s="132"/>
      <c r="D42" s="132"/>
      <c r="E42" s="132"/>
      <c r="F42" s="132"/>
      <c r="G42" s="132"/>
    </row>
    <row r="43" customFormat="false" ht="15" hidden="false" customHeight="false" outlineLevel="0" collapsed="false">
      <c r="A43" s="45" t="s">
        <v>3100</v>
      </c>
      <c r="B43" s="134" t="n">
        <f aca="false">SUM(B44,B53,B61,B71)</f>
        <v>0</v>
      </c>
      <c r="C43" s="134" t="n">
        <f aca="false">SUM(C44,C53,C61,C71)</f>
        <v>0</v>
      </c>
      <c r="D43" s="134" t="n">
        <f aca="false">SUM(D44,D53,D61,D71)</f>
        <v>0</v>
      </c>
      <c r="E43" s="134" t="n">
        <f aca="false">SUM(E44,E53,E61,E71)</f>
        <v>0</v>
      </c>
      <c r="F43" s="134" t="n">
        <f aca="false">SUM(F44,F53,F61,F71)</f>
        <v>0</v>
      </c>
      <c r="G43" s="134" t="n">
        <f aca="false">SUM(G44,G53,G61,G71)</f>
        <v>0</v>
      </c>
    </row>
    <row r="44" customFormat="false" ht="15" hidden="false" customHeight="false" outlineLevel="0" collapsed="false">
      <c r="A44" s="83" t="s">
        <v>3101</v>
      </c>
      <c r="B44" s="132" t="n">
        <f aca="false">SUM(B45:B52)</f>
        <v>0</v>
      </c>
      <c r="C44" s="132" t="n">
        <f aca="false">SUM(C45:C52)</f>
        <v>0</v>
      </c>
      <c r="D44" s="132" t="n">
        <f aca="false">SUM(D45:D52)</f>
        <v>0</v>
      </c>
      <c r="E44" s="132" t="n">
        <f aca="false">SUM(E45:E52)</f>
        <v>0</v>
      </c>
      <c r="F44" s="132" t="n">
        <f aca="false">SUM(F45:F52)</f>
        <v>0</v>
      </c>
      <c r="G44" s="132" t="n">
        <f aca="false">SUM(G45:G52)</f>
        <v>0</v>
      </c>
    </row>
    <row r="45" customFormat="false" ht="15" hidden="false" customHeight="false" outlineLevel="0" collapsed="false">
      <c r="A45" s="106" t="s">
        <v>3069</v>
      </c>
      <c r="B45" s="132" t="n">
        <v>0</v>
      </c>
      <c r="C45" s="132" t="n">
        <v>0</v>
      </c>
      <c r="D45" s="132" t="n">
        <v>0</v>
      </c>
      <c r="E45" s="132" t="n">
        <v>0</v>
      </c>
      <c r="F45" s="132" t="n">
        <v>0</v>
      </c>
      <c r="G45" s="132" t="n">
        <f aca="false">D45-E45</f>
        <v>0</v>
      </c>
    </row>
    <row r="46" customFormat="false" ht="15" hidden="false" customHeight="false" outlineLevel="0" collapsed="false">
      <c r="A46" s="106" t="s">
        <v>3070</v>
      </c>
      <c r="B46" s="132" t="n">
        <v>0</v>
      </c>
      <c r="C46" s="132" t="n">
        <v>0</v>
      </c>
      <c r="D46" s="132" t="n">
        <v>0</v>
      </c>
      <c r="E46" s="132" t="n">
        <v>0</v>
      </c>
      <c r="F46" s="132" t="n">
        <v>0</v>
      </c>
      <c r="G46" s="132" t="n">
        <f aca="false">D46-E46</f>
        <v>0</v>
      </c>
    </row>
    <row r="47" customFormat="false" ht="15" hidden="false" customHeight="false" outlineLevel="0" collapsed="false">
      <c r="A47" s="106" t="s">
        <v>3071</v>
      </c>
      <c r="B47" s="132" t="n">
        <v>0</v>
      </c>
      <c r="C47" s="132" t="n">
        <v>0</v>
      </c>
      <c r="D47" s="132" t="n">
        <v>0</v>
      </c>
      <c r="E47" s="132" t="n">
        <v>0</v>
      </c>
      <c r="F47" s="132" t="n">
        <v>0</v>
      </c>
      <c r="G47" s="132" t="n">
        <f aca="false">D47-E47</f>
        <v>0</v>
      </c>
    </row>
    <row r="48" customFormat="false" ht="15" hidden="false" customHeight="false" outlineLevel="0" collapsed="false">
      <c r="A48" s="106" t="s">
        <v>3072</v>
      </c>
      <c r="B48" s="132" t="n">
        <v>0</v>
      </c>
      <c r="C48" s="132" t="n">
        <v>0</v>
      </c>
      <c r="D48" s="132" t="n">
        <v>0</v>
      </c>
      <c r="E48" s="132" t="n">
        <v>0</v>
      </c>
      <c r="F48" s="132" t="n">
        <v>0</v>
      </c>
      <c r="G48" s="132" t="n">
        <f aca="false">D48-E48</f>
        <v>0</v>
      </c>
    </row>
    <row r="49" customFormat="false" ht="15" hidden="false" customHeight="false" outlineLevel="0" collapsed="false">
      <c r="A49" s="106" t="s">
        <v>3073</v>
      </c>
      <c r="B49" s="132" t="n">
        <v>0</v>
      </c>
      <c r="C49" s="132" t="n">
        <v>0</v>
      </c>
      <c r="D49" s="132" t="n">
        <v>0</v>
      </c>
      <c r="E49" s="132" t="n">
        <v>0</v>
      </c>
      <c r="F49" s="132" t="n">
        <v>0</v>
      </c>
      <c r="G49" s="132" t="n">
        <f aca="false">D49-E49</f>
        <v>0</v>
      </c>
    </row>
    <row r="50" customFormat="false" ht="15" hidden="false" customHeight="false" outlineLevel="0" collapsed="false">
      <c r="A50" s="106" t="s">
        <v>3074</v>
      </c>
      <c r="B50" s="132" t="n">
        <v>0</v>
      </c>
      <c r="C50" s="132" t="n">
        <v>0</v>
      </c>
      <c r="D50" s="132" t="n">
        <v>0</v>
      </c>
      <c r="E50" s="132" t="n">
        <v>0</v>
      </c>
      <c r="F50" s="132" t="n">
        <v>0</v>
      </c>
      <c r="G50" s="132" t="n">
        <f aca="false">D50-E50</f>
        <v>0</v>
      </c>
    </row>
    <row r="51" customFormat="false" ht="15" hidden="false" customHeight="false" outlineLevel="0" collapsed="false">
      <c r="A51" s="106" t="s">
        <v>3075</v>
      </c>
      <c r="B51" s="132" t="n">
        <v>0</v>
      </c>
      <c r="C51" s="132" t="n">
        <v>0</v>
      </c>
      <c r="D51" s="132" t="n">
        <v>0</v>
      </c>
      <c r="E51" s="132" t="n">
        <v>0</v>
      </c>
      <c r="F51" s="132" t="n">
        <v>0</v>
      </c>
      <c r="G51" s="132" t="n">
        <f aca="false">D51-E51</f>
        <v>0</v>
      </c>
    </row>
    <row r="52" customFormat="false" ht="15" hidden="false" customHeight="false" outlineLevel="0" collapsed="false">
      <c r="A52" s="106" t="s">
        <v>3076</v>
      </c>
      <c r="B52" s="132" t="n">
        <v>0</v>
      </c>
      <c r="C52" s="132" t="n">
        <v>0</v>
      </c>
      <c r="D52" s="132" t="n">
        <v>0</v>
      </c>
      <c r="E52" s="132" t="n">
        <v>0</v>
      </c>
      <c r="F52" s="132" t="n">
        <v>0</v>
      </c>
      <c r="G52" s="132" t="n">
        <f aca="false">D52-E52</f>
        <v>0</v>
      </c>
    </row>
    <row r="53" customFormat="false" ht="15" hidden="false" customHeight="false" outlineLevel="0" collapsed="false">
      <c r="A53" s="83" t="s">
        <v>3077</v>
      </c>
      <c r="B53" s="131" t="n">
        <f aca="false">SUM(B54:B60)</f>
        <v>0</v>
      </c>
      <c r="C53" s="131" t="n">
        <f aca="false">SUM(C54:C60)</f>
        <v>0</v>
      </c>
      <c r="D53" s="131" t="n">
        <f aca="false">SUM(D54:D60)</f>
        <v>0</v>
      </c>
      <c r="E53" s="131" t="n">
        <f aca="false">SUM(E54:E60)</f>
        <v>0</v>
      </c>
      <c r="F53" s="131" t="n">
        <f aca="false">SUM(F54:F60)</f>
        <v>0</v>
      </c>
      <c r="G53" s="131" t="n">
        <f aca="false">SUM(G54:G60)</f>
        <v>0</v>
      </c>
    </row>
    <row r="54" customFormat="false" ht="15" hidden="false" customHeight="false" outlineLevel="0" collapsed="false">
      <c r="A54" s="106" t="s">
        <v>3078</v>
      </c>
      <c r="B54" s="131" t="n">
        <v>0</v>
      </c>
      <c r="C54" s="131" t="n">
        <v>0</v>
      </c>
      <c r="D54" s="131" t="n">
        <v>0</v>
      </c>
      <c r="E54" s="131" t="n">
        <v>0</v>
      </c>
      <c r="F54" s="131" t="n">
        <v>0</v>
      </c>
      <c r="G54" s="132" t="n">
        <f aca="false">D54-E54</f>
        <v>0</v>
      </c>
    </row>
    <row r="55" customFormat="false" ht="15" hidden="false" customHeight="false" outlineLevel="0" collapsed="false">
      <c r="A55" s="106" t="s">
        <v>3079</v>
      </c>
      <c r="B55" s="131" t="n">
        <v>0</v>
      </c>
      <c r="C55" s="131" t="n">
        <v>0</v>
      </c>
      <c r="D55" s="131" t="n">
        <v>0</v>
      </c>
      <c r="E55" s="131" t="n">
        <v>0</v>
      </c>
      <c r="F55" s="131" t="n">
        <v>0</v>
      </c>
      <c r="G55" s="132" t="n">
        <f aca="false">D55-E55</f>
        <v>0</v>
      </c>
    </row>
    <row r="56" customFormat="false" ht="15" hidden="false" customHeight="false" outlineLevel="0" collapsed="false">
      <c r="A56" s="106" t="s">
        <v>3080</v>
      </c>
      <c r="B56" s="131" t="n">
        <v>0</v>
      </c>
      <c r="C56" s="131" t="n">
        <v>0</v>
      </c>
      <c r="D56" s="131" t="n">
        <v>0</v>
      </c>
      <c r="E56" s="131" t="n">
        <v>0</v>
      </c>
      <c r="F56" s="131" t="n">
        <v>0</v>
      </c>
      <c r="G56" s="132" t="n">
        <f aca="false">D56-E56</f>
        <v>0</v>
      </c>
    </row>
    <row r="57" customFormat="false" ht="15" hidden="false" customHeight="false" outlineLevel="0" collapsed="false">
      <c r="A57" s="107" t="s">
        <v>3081</v>
      </c>
      <c r="B57" s="131" t="n">
        <v>0</v>
      </c>
      <c r="C57" s="131" t="n">
        <v>0</v>
      </c>
      <c r="D57" s="131" t="n">
        <v>0</v>
      </c>
      <c r="E57" s="131" t="n">
        <v>0</v>
      </c>
      <c r="F57" s="131" t="n">
        <v>0</v>
      </c>
      <c r="G57" s="132" t="n">
        <f aca="false">D57-E57</f>
        <v>0</v>
      </c>
    </row>
    <row r="58" customFormat="false" ht="15" hidden="false" customHeight="false" outlineLevel="0" collapsed="false">
      <c r="A58" s="106" t="s">
        <v>3082</v>
      </c>
      <c r="B58" s="131" t="n">
        <v>0</v>
      </c>
      <c r="C58" s="131" t="n">
        <v>0</v>
      </c>
      <c r="D58" s="131" t="n">
        <v>0</v>
      </c>
      <c r="E58" s="131" t="n">
        <v>0</v>
      </c>
      <c r="F58" s="131" t="n">
        <v>0</v>
      </c>
      <c r="G58" s="132" t="n">
        <f aca="false">D58-E58</f>
        <v>0</v>
      </c>
    </row>
    <row r="59" customFormat="false" ht="15" hidden="false" customHeight="false" outlineLevel="0" collapsed="false">
      <c r="A59" s="106" t="s">
        <v>3083</v>
      </c>
      <c r="B59" s="131" t="n">
        <v>0</v>
      </c>
      <c r="C59" s="131" t="n">
        <v>0</v>
      </c>
      <c r="D59" s="131" t="n">
        <v>0</v>
      </c>
      <c r="E59" s="131" t="n">
        <v>0</v>
      </c>
      <c r="F59" s="131" t="n">
        <v>0</v>
      </c>
      <c r="G59" s="132" t="n">
        <f aca="false">D59-E59</f>
        <v>0</v>
      </c>
    </row>
    <row r="60" customFormat="false" ht="15" hidden="false" customHeight="false" outlineLevel="0" collapsed="false">
      <c r="A60" s="106" t="s">
        <v>3084</v>
      </c>
      <c r="B60" s="131" t="n">
        <v>0</v>
      </c>
      <c r="C60" s="131" t="n">
        <v>0</v>
      </c>
      <c r="D60" s="131" t="n">
        <v>0</v>
      </c>
      <c r="E60" s="131" t="n">
        <v>0</v>
      </c>
      <c r="F60" s="131" t="n">
        <v>0</v>
      </c>
      <c r="G60" s="132" t="n">
        <f aca="false">D60-E60</f>
        <v>0</v>
      </c>
    </row>
    <row r="61" customFormat="false" ht="15" hidden="false" customHeight="false" outlineLevel="0" collapsed="false">
      <c r="A61" s="83" t="s">
        <v>3085</v>
      </c>
      <c r="B61" s="131" t="n">
        <f aca="false">SUM(B62:B70)</f>
        <v>0</v>
      </c>
      <c r="C61" s="131" t="n">
        <f aca="false">SUM(C62:C70)</f>
        <v>0</v>
      </c>
      <c r="D61" s="131" t="n">
        <f aca="false">SUM(D62:D70)</f>
        <v>0</v>
      </c>
      <c r="E61" s="131" t="n">
        <f aca="false">SUM(E62:E70)</f>
        <v>0</v>
      </c>
      <c r="F61" s="131" t="n">
        <f aca="false">SUM(F62:F70)</f>
        <v>0</v>
      </c>
      <c r="G61" s="131" t="n">
        <f aca="false">SUM(G62:G70)</f>
        <v>0</v>
      </c>
    </row>
    <row r="62" customFormat="false" ht="15" hidden="false" customHeight="false" outlineLevel="0" collapsed="false">
      <c r="A62" s="106" t="s">
        <v>3086</v>
      </c>
      <c r="B62" s="131" t="n">
        <v>0</v>
      </c>
      <c r="C62" s="131" t="n">
        <v>0</v>
      </c>
      <c r="D62" s="131" t="n">
        <v>0</v>
      </c>
      <c r="E62" s="131" t="n">
        <v>0</v>
      </c>
      <c r="F62" s="131" t="n">
        <v>0</v>
      </c>
      <c r="G62" s="132" t="n">
        <f aca="false">D62-E62</f>
        <v>0</v>
      </c>
    </row>
    <row r="63" customFormat="false" ht="15" hidden="false" customHeight="false" outlineLevel="0" collapsed="false">
      <c r="A63" s="106" t="s">
        <v>3087</v>
      </c>
      <c r="B63" s="131" t="n">
        <v>0</v>
      </c>
      <c r="C63" s="131" t="n">
        <v>0</v>
      </c>
      <c r="D63" s="131" t="n">
        <v>0</v>
      </c>
      <c r="E63" s="131" t="n">
        <v>0</v>
      </c>
      <c r="F63" s="131" t="n">
        <v>0</v>
      </c>
      <c r="G63" s="132" t="n">
        <f aca="false">D63-E63</f>
        <v>0</v>
      </c>
    </row>
    <row r="64" customFormat="false" ht="15" hidden="false" customHeight="false" outlineLevel="0" collapsed="false">
      <c r="A64" s="106" t="s">
        <v>3088</v>
      </c>
      <c r="B64" s="131" t="n">
        <v>0</v>
      </c>
      <c r="C64" s="131" t="n">
        <v>0</v>
      </c>
      <c r="D64" s="131" t="n">
        <v>0</v>
      </c>
      <c r="E64" s="131" t="n">
        <v>0</v>
      </c>
      <c r="F64" s="131" t="n">
        <v>0</v>
      </c>
      <c r="G64" s="132" t="n">
        <f aca="false">D64-E64</f>
        <v>0</v>
      </c>
    </row>
    <row r="65" customFormat="false" ht="15" hidden="false" customHeight="false" outlineLevel="0" collapsed="false">
      <c r="A65" s="106" t="s">
        <v>3089</v>
      </c>
      <c r="B65" s="131" t="n">
        <v>0</v>
      </c>
      <c r="C65" s="131" t="n">
        <v>0</v>
      </c>
      <c r="D65" s="131" t="n">
        <v>0</v>
      </c>
      <c r="E65" s="131" t="n">
        <v>0</v>
      </c>
      <c r="F65" s="131" t="n">
        <v>0</v>
      </c>
      <c r="G65" s="132" t="n">
        <f aca="false">D65-E65</f>
        <v>0</v>
      </c>
    </row>
    <row r="66" customFormat="false" ht="15" hidden="false" customHeight="false" outlineLevel="0" collapsed="false">
      <c r="A66" s="106" t="s">
        <v>3090</v>
      </c>
      <c r="B66" s="131" t="n">
        <v>0</v>
      </c>
      <c r="C66" s="131" t="n">
        <v>0</v>
      </c>
      <c r="D66" s="131" t="n">
        <v>0</v>
      </c>
      <c r="E66" s="131" t="n">
        <v>0</v>
      </c>
      <c r="F66" s="131" t="n">
        <v>0</v>
      </c>
      <c r="G66" s="132" t="n">
        <f aca="false">D66-E66</f>
        <v>0</v>
      </c>
    </row>
    <row r="67" customFormat="false" ht="15" hidden="false" customHeight="false" outlineLevel="0" collapsed="false">
      <c r="A67" s="106" t="s">
        <v>3091</v>
      </c>
      <c r="B67" s="131" t="n">
        <v>0</v>
      </c>
      <c r="C67" s="131" t="n">
        <v>0</v>
      </c>
      <c r="D67" s="131" t="n">
        <v>0</v>
      </c>
      <c r="E67" s="131" t="n">
        <v>0</v>
      </c>
      <c r="F67" s="131" t="n">
        <v>0</v>
      </c>
      <c r="G67" s="132" t="n">
        <f aca="false">D67-E67</f>
        <v>0</v>
      </c>
    </row>
    <row r="68" customFormat="false" ht="15" hidden="false" customHeight="false" outlineLevel="0" collapsed="false">
      <c r="A68" s="106" t="s">
        <v>3092</v>
      </c>
      <c r="B68" s="131" t="n">
        <v>0</v>
      </c>
      <c r="C68" s="131" t="n">
        <v>0</v>
      </c>
      <c r="D68" s="131" t="n">
        <v>0</v>
      </c>
      <c r="E68" s="131" t="n">
        <v>0</v>
      </c>
      <c r="F68" s="131" t="n">
        <v>0</v>
      </c>
      <c r="G68" s="132" t="n">
        <f aca="false">D68-E68</f>
        <v>0</v>
      </c>
    </row>
    <row r="69" customFormat="false" ht="15" hidden="false" customHeight="false" outlineLevel="0" collapsed="false">
      <c r="A69" s="106" t="s">
        <v>3093</v>
      </c>
      <c r="B69" s="131" t="n">
        <v>0</v>
      </c>
      <c r="C69" s="131" t="n">
        <v>0</v>
      </c>
      <c r="D69" s="131" t="n">
        <v>0</v>
      </c>
      <c r="E69" s="131" t="n">
        <v>0</v>
      </c>
      <c r="F69" s="131" t="n">
        <v>0</v>
      </c>
      <c r="G69" s="132" t="n">
        <f aca="false">D69-E69</f>
        <v>0</v>
      </c>
    </row>
    <row r="70" customFormat="false" ht="15" hidden="false" customHeight="false" outlineLevel="0" collapsed="false">
      <c r="A70" s="106" t="s">
        <v>3094</v>
      </c>
      <c r="B70" s="131" t="n">
        <v>0</v>
      </c>
      <c r="C70" s="131" t="n">
        <v>0</v>
      </c>
      <c r="D70" s="131" t="n">
        <v>0</v>
      </c>
      <c r="E70" s="131" t="n">
        <v>0</v>
      </c>
      <c r="F70" s="131" t="n">
        <v>0</v>
      </c>
      <c r="G70" s="132" t="n">
        <f aca="false">D70-E70</f>
        <v>0</v>
      </c>
    </row>
    <row r="71" customFormat="false" ht="15" hidden="false" customHeight="false" outlineLevel="0" collapsed="false">
      <c r="A71" s="133" t="s">
        <v>3102</v>
      </c>
      <c r="B71" s="135" t="n">
        <f aca="false">SUM(B72:B75)</f>
        <v>0</v>
      </c>
      <c r="C71" s="135" t="n">
        <f aca="false">SUM(C72:C75)</f>
        <v>0</v>
      </c>
      <c r="D71" s="135" t="n">
        <f aca="false">SUM(D72:D75)</f>
        <v>0</v>
      </c>
      <c r="E71" s="135" t="n">
        <f aca="false">SUM(E72:E75)</f>
        <v>0</v>
      </c>
      <c r="F71" s="135" t="n">
        <f aca="false">SUM(F72:F75)</f>
        <v>0</v>
      </c>
      <c r="G71" s="135" t="n">
        <f aca="false">SUM(G72:G75)</f>
        <v>0</v>
      </c>
    </row>
    <row r="72" customFormat="false" ht="15" hidden="false" customHeight="false" outlineLevel="0" collapsed="false">
      <c r="A72" s="106" t="s">
        <v>3096</v>
      </c>
      <c r="B72" s="131" t="n">
        <v>0</v>
      </c>
      <c r="C72" s="131" t="n">
        <v>0</v>
      </c>
      <c r="D72" s="131" t="n">
        <v>0</v>
      </c>
      <c r="E72" s="131" t="n">
        <v>0</v>
      </c>
      <c r="F72" s="131" t="n">
        <v>0</v>
      </c>
      <c r="G72" s="132" t="n">
        <f aca="false">D72-E72</f>
        <v>0</v>
      </c>
    </row>
    <row r="73" customFormat="false" ht="30" hidden="false" customHeight="false" outlineLevel="0" collapsed="false">
      <c r="A73" s="106" t="s">
        <v>3097</v>
      </c>
      <c r="B73" s="132" t="n">
        <v>0</v>
      </c>
      <c r="C73" s="131" t="n">
        <v>0</v>
      </c>
      <c r="D73" s="131" t="n">
        <v>0</v>
      </c>
      <c r="E73" s="131" t="n">
        <v>0</v>
      </c>
      <c r="F73" s="131" t="n">
        <v>0</v>
      </c>
      <c r="G73" s="132" t="n">
        <f aca="false">D73-E73</f>
        <v>0</v>
      </c>
    </row>
    <row r="74" customFormat="false" ht="15" hidden="false" customHeight="false" outlineLevel="0" collapsed="false">
      <c r="A74" s="106" t="s">
        <v>3098</v>
      </c>
      <c r="B74" s="132" t="n">
        <v>0</v>
      </c>
      <c r="C74" s="131" t="n">
        <v>0</v>
      </c>
      <c r="D74" s="131" t="n">
        <v>0</v>
      </c>
      <c r="E74" s="131" t="n">
        <v>0</v>
      </c>
      <c r="F74" s="131" t="n">
        <v>0</v>
      </c>
      <c r="G74" s="132" t="n">
        <f aca="false">D74-E74</f>
        <v>0</v>
      </c>
    </row>
    <row r="75" customFormat="false" ht="15" hidden="false" customHeight="false" outlineLevel="0" collapsed="false">
      <c r="A75" s="106" t="s">
        <v>3099</v>
      </c>
      <c r="B75" s="132" t="n">
        <v>0</v>
      </c>
      <c r="C75" s="131" t="n">
        <v>0</v>
      </c>
      <c r="D75" s="131" t="n">
        <v>0</v>
      </c>
      <c r="E75" s="131" t="n">
        <v>0</v>
      </c>
      <c r="F75" s="131" t="n">
        <v>0</v>
      </c>
      <c r="G75" s="132" t="n">
        <f aca="false">D75-E75</f>
        <v>0</v>
      </c>
    </row>
    <row r="76" customFormat="false" ht="15" hidden="false" customHeight="false" outlineLevel="0" collapsed="false">
      <c r="A76" s="37"/>
      <c r="B76" s="136"/>
      <c r="C76" s="136"/>
      <c r="D76" s="136"/>
      <c r="E76" s="136"/>
      <c r="F76" s="136"/>
      <c r="G76" s="136"/>
    </row>
    <row r="77" customFormat="false" ht="15" hidden="false" customHeight="false" outlineLevel="0" collapsed="false">
      <c r="A77" s="45" t="s">
        <v>2982</v>
      </c>
      <c r="B77" s="134" t="n">
        <f aca="false">B43+B9</f>
        <v>1930884.88</v>
      </c>
      <c r="C77" s="134" t="n">
        <f aca="false">C43+C9</f>
        <v>0</v>
      </c>
      <c r="D77" s="134" t="n">
        <f aca="false">D43+D9</f>
        <v>1930884.88</v>
      </c>
      <c r="E77" s="134" t="n">
        <f aca="false">E43+E9</f>
        <v>633354.1</v>
      </c>
      <c r="F77" s="134" t="n">
        <f aca="false">F43+F9</f>
        <v>585605.63</v>
      </c>
      <c r="G77" s="134" t="n">
        <f aca="false">G43+G9</f>
        <v>1297530.78</v>
      </c>
    </row>
    <row r="78" customFormat="false" ht="15" hidden="false" customHeight="false" outlineLevel="0" collapsed="false">
      <c r="A78" s="80"/>
      <c r="B78" s="137"/>
      <c r="C78" s="137"/>
      <c r="D78" s="137"/>
      <c r="E78" s="137"/>
      <c r="F78" s="137"/>
      <c r="G78" s="137"/>
      <c r="H78" s="3"/>
    </row>
  </sheetData>
  <sheetProtection sheet="true" password="9c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77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4" activeCellId="0" sqref="R24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80.43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 s="0" t="n">
        <v>6</v>
      </c>
      <c r="C2" s="0" t="n">
        <v>3</v>
      </c>
      <c r="D2" s="0" t="n">
        <v>1</v>
      </c>
      <c r="I2" s="0" t="s">
        <v>2748</v>
      </c>
      <c r="P2" s="54" t="n">
        <f aca="false">'Formato 6 c)'!B9</f>
        <v>1930884.88</v>
      </c>
      <c r="Q2" s="54" t="n">
        <f aca="false">'Formato 6 c)'!C9</f>
        <v>0</v>
      </c>
      <c r="R2" s="54" t="n">
        <f aca="false">'Formato 6 c)'!D9</f>
        <v>1930884.88</v>
      </c>
      <c r="S2" s="54" t="n">
        <f aca="false">'Formato 6 c)'!E9</f>
        <v>633354.1</v>
      </c>
      <c r="T2" s="54" t="n">
        <f aca="false">'Formato 6 c)'!F9</f>
        <v>585605.63</v>
      </c>
      <c r="U2" s="54" t="n">
        <f aca="false">'Formato 6 c)'!G9</f>
        <v>1297530.78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 s="0" t="n">
        <v>6</v>
      </c>
      <c r="C3" s="0" t="n">
        <v>3</v>
      </c>
      <c r="D3" s="0" t="n">
        <v>1</v>
      </c>
      <c r="E3" s="0" t="n">
        <v>1</v>
      </c>
      <c r="J3" s="0" t="s">
        <v>3103</v>
      </c>
      <c r="P3" s="54" t="n">
        <f aca="false">'Formato 6 c)'!B10</f>
        <v>0</v>
      </c>
      <c r="Q3" s="54" t="n">
        <f aca="false">'Formato 6 c)'!C10</f>
        <v>0</v>
      </c>
      <c r="R3" s="54" t="n">
        <f aca="false">'Formato 6 c)'!D10</f>
        <v>0</v>
      </c>
      <c r="S3" s="54" t="n">
        <f aca="false">'Formato 6 c)'!E10</f>
        <v>0</v>
      </c>
      <c r="T3" s="54" t="n">
        <f aca="false">'Formato 6 c)'!F10</f>
        <v>0</v>
      </c>
      <c r="U3" s="54" t="n">
        <f aca="false">'Formato 6 c)'!G10</f>
        <v>0</v>
      </c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6,3,1,1,1,0,0</v>
      </c>
      <c r="B4" s="0" t="n">
        <v>6</v>
      </c>
      <c r="C4" s="0" t="n">
        <v>3</v>
      </c>
      <c r="D4" s="0" t="n">
        <v>1</v>
      </c>
      <c r="E4" s="0" t="n">
        <v>1</v>
      </c>
      <c r="F4" s="0" t="n">
        <v>1</v>
      </c>
      <c r="K4" s="0" t="s">
        <v>3104</v>
      </c>
      <c r="P4" s="54" t="n">
        <f aca="false">'Formato 6 c)'!B11</f>
        <v>0</v>
      </c>
      <c r="Q4" s="54" t="n">
        <f aca="false">'Formato 6 c)'!C11</f>
        <v>0</v>
      </c>
      <c r="R4" s="54" t="n">
        <f aca="false">'Formato 6 c)'!D11</f>
        <v>0</v>
      </c>
      <c r="S4" s="54" t="n">
        <f aca="false">'Formato 6 c)'!E11</f>
        <v>0</v>
      </c>
      <c r="T4" s="54" t="n">
        <f aca="false">'Formato 6 c)'!F11</f>
        <v>0</v>
      </c>
      <c r="U4" s="54" t="n">
        <f aca="false">'Formato 6 c)'!G11</f>
        <v>0</v>
      </c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6,3,1,1,2,0,0</v>
      </c>
      <c r="B5" s="0" t="n">
        <v>6</v>
      </c>
      <c r="C5" s="0" t="n">
        <v>3</v>
      </c>
      <c r="D5" s="0" t="n">
        <v>1</v>
      </c>
      <c r="E5" s="0" t="n">
        <v>1</v>
      </c>
      <c r="F5" s="0" t="n">
        <v>2</v>
      </c>
      <c r="K5" s="0" t="s">
        <v>3105</v>
      </c>
      <c r="P5" s="54" t="n">
        <f aca="false">'Formato 6 c)'!B12</f>
        <v>0</v>
      </c>
      <c r="Q5" s="54" t="n">
        <f aca="false">'Formato 6 c)'!C12</f>
        <v>0</v>
      </c>
      <c r="R5" s="54" t="n">
        <f aca="false">'Formato 6 c)'!D12</f>
        <v>0</v>
      </c>
      <c r="S5" s="54" t="n">
        <f aca="false">'Formato 6 c)'!E12</f>
        <v>0</v>
      </c>
      <c r="T5" s="54" t="n">
        <f aca="false">'Formato 6 c)'!F12</f>
        <v>0</v>
      </c>
      <c r="U5" s="54" t="n">
        <f aca="false">'Formato 6 c)'!G12</f>
        <v>0</v>
      </c>
      <c r="V5" s="54"/>
    </row>
    <row r="6" customFormat="false" ht="15" hidden="false" customHeight="false" outlineLevel="0" collapsed="false">
      <c r="A6" s="32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6,3,1,1,3,0,0</v>
      </c>
      <c r="B6" s="0" t="n">
        <v>6</v>
      </c>
      <c r="C6" s="0" t="n">
        <v>3</v>
      </c>
      <c r="D6" s="0" t="n">
        <v>1</v>
      </c>
      <c r="E6" s="0" t="n">
        <v>1</v>
      </c>
      <c r="F6" s="0" t="n">
        <v>3</v>
      </c>
      <c r="K6" s="0" t="s">
        <v>3106</v>
      </c>
      <c r="P6" s="54" t="n">
        <f aca="false">'Formato 6 c)'!B13</f>
        <v>0</v>
      </c>
      <c r="Q6" s="54" t="n">
        <f aca="false">'Formato 6 c)'!C13</f>
        <v>0</v>
      </c>
      <c r="R6" s="54" t="n">
        <f aca="false">'Formato 6 c)'!D13</f>
        <v>0</v>
      </c>
      <c r="S6" s="54" t="n">
        <f aca="false">'Formato 6 c)'!E13</f>
        <v>0</v>
      </c>
      <c r="T6" s="54" t="n">
        <f aca="false">'Formato 6 c)'!F13</f>
        <v>0</v>
      </c>
      <c r="U6" s="54" t="n">
        <f aca="false">'Formato 6 c)'!G13</f>
        <v>0</v>
      </c>
      <c r="V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6,3,1,1,4,0,0</v>
      </c>
      <c r="B7" s="0" t="n">
        <v>6</v>
      </c>
      <c r="C7" s="0" t="n">
        <v>3</v>
      </c>
      <c r="D7" s="0" t="n">
        <v>1</v>
      </c>
      <c r="E7" s="0" t="n">
        <v>1</v>
      </c>
      <c r="F7" s="0" t="n">
        <v>4</v>
      </c>
      <c r="K7" s="0" t="s">
        <v>3107</v>
      </c>
      <c r="P7" s="54" t="n">
        <f aca="false">'Formato 6 c)'!B14</f>
        <v>0</v>
      </c>
      <c r="Q7" s="54" t="n">
        <f aca="false">'Formato 6 c)'!C14</f>
        <v>0</v>
      </c>
      <c r="R7" s="54" t="n">
        <f aca="false">'Formato 6 c)'!D14</f>
        <v>0</v>
      </c>
      <c r="S7" s="54" t="n">
        <f aca="false">'Formato 6 c)'!E14</f>
        <v>0</v>
      </c>
      <c r="T7" s="54" t="n">
        <f aca="false">'Formato 6 c)'!F14</f>
        <v>0</v>
      </c>
      <c r="U7" s="54" t="n">
        <f aca="false">'Formato 6 c)'!G14</f>
        <v>0</v>
      </c>
      <c r="V7" s="54"/>
      <c r="W7" s="54"/>
      <c r="X7" s="54"/>
      <c r="Y7" s="54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6,3,1,1,5,0,0</v>
      </c>
      <c r="B8" s="0" t="n">
        <v>6</v>
      </c>
      <c r="C8" s="0" t="n">
        <v>3</v>
      </c>
      <c r="D8" s="0" t="n">
        <v>1</v>
      </c>
      <c r="E8" s="0" t="n">
        <v>1</v>
      </c>
      <c r="F8" s="0" t="n">
        <v>5</v>
      </c>
      <c r="K8" s="0" t="s">
        <v>3108</v>
      </c>
      <c r="P8" s="54" t="n">
        <f aca="false">'Formato 6 c)'!B15</f>
        <v>0</v>
      </c>
      <c r="Q8" s="54" t="n">
        <f aca="false">'Formato 6 c)'!C15</f>
        <v>0</v>
      </c>
      <c r="R8" s="54" t="n">
        <f aca="false">'Formato 6 c)'!D15</f>
        <v>0</v>
      </c>
      <c r="S8" s="54" t="n">
        <f aca="false">'Formato 6 c)'!E15</f>
        <v>0</v>
      </c>
      <c r="T8" s="54" t="n">
        <f aca="false">'Formato 6 c)'!F15</f>
        <v>0</v>
      </c>
      <c r="U8" s="54" t="n">
        <f aca="false">'Formato 6 c)'!G15</f>
        <v>0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6,3,1,1,6,0,0</v>
      </c>
      <c r="B9" s="0" t="n">
        <v>6</v>
      </c>
      <c r="C9" s="0" t="n">
        <v>3</v>
      </c>
      <c r="D9" s="0" t="n">
        <v>1</v>
      </c>
      <c r="E9" s="0" t="n">
        <v>1</v>
      </c>
      <c r="F9" s="0" t="n">
        <v>6</v>
      </c>
      <c r="K9" s="0" t="s">
        <v>3109</v>
      </c>
      <c r="P9" s="54" t="n">
        <f aca="false">'Formato 6 c)'!B16</f>
        <v>0</v>
      </c>
      <c r="Q9" s="54" t="n">
        <f aca="false">'Formato 6 c)'!C16</f>
        <v>0</v>
      </c>
      <c r="R9" s="54" t="n">
        <f aca="false">'Formato 6 c)'!D16</f>
        <v>0</v>
      </c>
      <c r="S9" s="54" t="n">
        <f aca="false">'Formato 6 c)'!E16</f>
        <v>0</v>
      </c>
      <c r="T9" s="54" t="n">
        <f aca="false">'Formato 6 c)'!F16</f>
        <v>0</v>
      </c>
      <c r="U9" s="54" t="n">
        <f aca="false">'Formato 6 c)'!G16</f>
        <v>0</v>
      </c>
    </row>
    <row r="10" customFormat="false" ht="15" hidden="false" customHeight="false" outlineLevel="0" collapsed="false">
      <c r="A10" s="32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6,3,1,1,7,0,0</v>
      </c>
      <c r="B10" s="0" t="n">
        <v>6</v>
      </c>
      <c r="C10" s="0" t="n">
        <v>3</v>
      </c>
      <c r="D10" s="0" t="n">
        <v>1</v>
      </c>
      <c r="E10" s="0" t="n">
        <v>1</v>
      </c>
      <c r="F10" s="0" t="n">
        <v>7</v>
      </c>
      <c r="K10" s="0" t="s">
        <v>3110</v>
      </c>
      <c r="P10" s="54" t="n">
        <f aca="false">'Formato 6 c)'!B17</f>
        <v>0</v>
      </c>
      <c r="Q10" s="54" t="n">
        <f aca="false">'Formato 6 c)'!C17</f>
        <v>0</v>
      </c>
      <c r="R10" s="54" t="n">
        <f aca="false">'Formato 6 c)'!D17</f>
        <v>0</v>
      </c>
      <c r="S10" s="54" t="n">
        <f aca="false">'Formato 6 c)'!E17</f>
        <v>0</v>
      </c>
      <c r="T10" s="54" t="n">
        <f aca="false">'Formato 6 c)'!F17</f>
        <v>0</v>
      </c>
      <c r="U10" s="54" t="n">
        <f aca="false">'Formato 6 c)'!G17</f>
        <v>0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6,3,1,1,8,0,0</v>
      </c>
      <c r="B11" s="0" t="n">
        <v>6</v>
      </c>
      <c r="C11" s="0" t="n">
        <v>3</v>
      </c>
      <c r="D11" s="0" t="n">
        <v>1</v>
      </c>
      <c r="E11" s="0" t="n">
        <v>1</v>
      </c>
      <c r="F11" s="0" t="n">
        <v>8</v>
      </c>
      <c r="K11" s="0" t="s">
        <v>3013</v>
      </c>
      <c r="P11" s="54" t="n">
        <f aca="false">'Formato 6 c)'!B18</f>
        <v>0</v>
      </c>
      <c r="Q11" s="54" t="n">
        <f aca="false">'Formato 6 c)'!C18</f>
        <v>0</v>
      </c>
      <c r="R11" s="54" t="n">
        <f aca="false">'Formato 6 c)'!D18</f>
        <v>0</v>
      </c>
      <c r="S11" s="54" t="n">
        <f aca="false">'Formato 6 c)'!E18</f>
        <v>0</v>
      </c>
      <c r="T11" s="54" t="n">
        <f aca="false">'Formato 6 c)'!F18</f>
        <v>0</v>
      </c>
      <c r="U11" s="54" t="n">
        <f aca="false">'Formato 6 c)'!G18</f>
        <v>0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6,3,1,2,0,0,0</v>
      </c>
      <c r="B12" s="0" t="n">
        <v>6</v>
      </c>
      <c r="C12" s="0" t="n">
        <v>3</v>
      </c>
      <c r="D12" s="0" t="n">
        <v>1</v>
      </c>
      <c r="E12" s="0" t="n">
        <v>2</v>
      </c>
      <c r="J12" s="0" t="s">
        <v>3111</v>
      </c>
      <c r="N12" s="100"/>
      <c r="P12" s="54" t="n">
        <f aca="false">'Formato 6 c)'!B19</f>
        <v>1930884.88</v>
      </c>
      <c r="Q12" s="54" t="n">
        <f aca="false">'Formato 6 c)'!C19</f>
        <v>0</v>
      </c>
      <c r="R12" s="54" t="n">
        <f aca="false">'Formato 6 c)'!D19</f>
        <v>1930884.88</v>
      </c>
      <c r="S12" s="54" t="n">
        <f aca="false">'Formato 6 c)'!E19</f>
        <v>633354.1</v>
      </c>
      <c r="T12" s="54" t="n">
        <f aca="false">'Formato 6 c)'!F19</f>
        <v>585605.63</v>
      </c>
      <c r="U12" s="54" t="n">
        <f aca="false">'Formato 6 c)'!G19</f>
        <v>1297530.78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6,3,1,2,1,0,0</v>
      </c>
      <c r="B13" s="0" t="n">
        <v>6</v>
      </c>
      <c r="C13" s="0" t="n">
        <v>3</v>
      </c>
      <c r="D13" s="0" t="n">
        <v>1</v>
      </c>
      <c r="E13" s="0" t="n">
        <v>2</v>
      </c>
      <c r="F13" s="0" t="n">
        <v>1</v>
      </c>
      <c r="K13" s="0" t="s">
        <v>3112</v>
      </c>
      <c r="P13" s="54" t="n">
        <f aca="false">'Formato 6 c)'!B20</f>
        <v>0</v>
      </c>
      <c r="Q13" s="54" t="n">
        <f aca="false">'Formato 6 c)'!C20</f>
        <v>0</v>
      </c>
      <c r="R13" s="54" t="n">
        <f aca="false">'Formato 6 c)'!D20</f>
        <v>0</v>
      </c>
      <c r="S13" s="54" t="n">
        <f aca="false">'Formato 6 c)'!E20</f>
        <v>0</v>
      </c>
      <c r="T13" s="54" t="n">
        <f aca="false">'Formato 6 c)'!F20</f>
        <v>0</v>
      </c>
      <c r="U13" s="54" t="n">
        <f aca="false">'Formato 6 c)'!G20</f>
        <v>0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6,3,1,2,2,0,0</v>
      </c>
      <c r="B14" s="0" t="n">
        <v>6</v>
      </c>
      <c r="C14" s="0" t="n">
        <v>3</v>
      </c>
      <c r="D14" s="0" t="n">
        <v>1</v>
      </c>
      <c r="E14" s="0" t="n">
        <v>2</v>
      </c>
      <c r="F14" s="0" t="n">
        <v>2</v>
      </c>
      <c r="K14" s="0" t="s">
        <v>3113</v>
      </c>
      <c r="P14" s="54" t="n">
        <f aca="false">'Formato 6 c)'!B21</f>
        <v>0</v>
      </c>
      <c r="Q14" s="54" t="n">
        <f aca="false">'Formato 6 c)'!C21</f>
        <v>0</v>
      </c>
      <c r="R14" s="54" t="n">
        <f aca="false">'Formato 6 c)'!D21</f>
        <v>0</v>
      </c>
      <c r="S14" s="54" t="n">
        <f aca="false">'Formato 6 c)'!E21</f>
        <v>0</v>
      </c>
      <c r="T14" s="54" t="n">
        <f aca="false">'Formato 6 c)'!F21</f>
        <v>0</v>
      </c>
      <c r="U14" s="54" t="n">
        <f aca="false">'Formato 6 c)'!G21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6,3,1,2,3,0,0</v>
      </c>
      <c r="B15" s="0" t="n">
        <v>6</v>
      </c>
      <c r="C15" s="0" t="n">
        <v>3</v>
      </c>
      <c r="D15" s="0" t="n">
        <v>1</v>
      </c>
      <c r="E15" s="0" t="n">
        <v>2</v>
      </c>
      <c r="F15" s="0" t="n">
        <v>3</v>
      </c>
      <c r="K15" s="0" t="s">
        <v>3114</v>
      </c>
      <c r="P15" s="54" t="n">
        <f aca="false">'Formato 6 c)'!B22</f>
        <v>0</v>
      </c>
      <c r="Q15" s="54" t="n">
        <f aca="false">'Formato 6 c)'!C22</f>
        <v>0</v>
      </c>
      <c r="R15" s="54" t="n">
        <f aca="false">'Formato 6 c)'!D22</f>
        <v>0</v>
      </c>
      <c r="S15" s="54" t="n">
        <f aca="false">'Formato 6 c)'!E22</f>
        <v>0</v>
      </c>
      <c r="T15" s="54" t="n">
        <f aca="false">'Formato 6 c)'!F22</f>
        <v>0</v>
      </c>
      <c r="U15" s="54" t="n">
        <f aca="false">'Formato 6 c)'!G22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6,3,1,2,4,0,0</v>
      </c>
      <c r="B16" s="0" t="n">
        <v>6</v>
      </c>
      <c r="C16" s="0" t="n">
        <v>3</v>
      </c>
      <c r="D16" s="0" t="n">
        <v>1</v>
      </c>
      <c r="E16" s="0" t="n">
        <v>2</v>
      </c>
      <c r="F16" s="0" t="n">
        <v>4</v>
      </c>
      <c r="K16" s="0" t="s">
        <v>3115</v>
      </c>
      <c r="P16" s="54" t="n">
        <f aca="false">'Formato 6 c)'!B23</f>
        <v>1930884.88</v>
      </c>
      <c r="Q16" s="54" t="n">
        <f aca="false">'Formato 6 c)'!C23</f>
        <v>0</v>
      </c>
      <c r="R16" s="54" t="n">
        <f aca="false">'Formato 6 c)'!D23</f>
        <v>1930884.88</v>
      </c>
      <c r="S16" s="54" t="n">
        <f aca="false">'Formato 6 c)'!E23</f>
        <v>633354.1</v>
      </c>
      <c r="T16" s="54" t="n">
        <f aca="false">'Formato 6 c)'!F23</f>
        <v>585605.63</v>
      </c>
      <c r="U16" s="54" t="n">
        <f aca="false">'Formato 6 c)'!G23</f>
        <v>1297530.78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6,3,1,2,5,0,0</v>
      </c>
      <c r="B17" s="0" t="n">
        <v>6</v>
      </c>
      <c r="C17" s="0" t="n">
        <v>3</v>
      </c>
      <c r="D17" s="0" t="n">
        <v>1</v>
      </c>
      <c r="E17" s="0" t="n">
        <v>2</v>
      </c>
      <c r="F17" s="0" t="n">
        <v>5</v>
      </c>
      <c r="K17" s="0" t="s">
        <v>3116</v>
      </c>
      <c r="P17" s="54" t="n">
        <f aca="false">'Formato 6 c)'!B24</f>
        <v>0</v>
      </c>
      <c r="Q17" s="54" t="n">
        <f aca="false">'Formato 6 c)'!C24</f>
        <v>0</v>
      </c>
      <c r="R17" s="54" t="n">
        <f aca="false">'Formato 6 c)'!D24</f>
        <v>0</v>
      </c>
      <c r="S17" s="54" t="n">
        <f aca="false">'Formato 6 c)'!E24</f>
        <v>0</v>
      </c>
      <c r="T17" s="54" t="n">
        <f aca="false">'Formato 6 c)'!F24</f>
        <v>0</v>
      </c>
      <c r="U17" s="54" t="n">
        <f aca="false">'Formato 6 c)'!G24</f>
        <v>0</v>
      </c>
    </row>
    <row r="18" customFormat="false" ht="15" hidden="false" customHeight="false" outlineLevel="0" collapsed="false">
      <c r="A18" s="32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6,3,1,2,6,0,0</v>
      </c>
      <c r="B18" s="0" t="n">
        <v>6</v>
      </c>
      <c r="C18" s="0" t="n">
        <v>3</v>
      </c>
      <c r="D18" s="0" t="n">
        <v>1</v>
      </c>
      <c r="E18" s="0" t="n">
        <v>2</v>
      </c>
      <c r="F18" s="0" t="n">
        <v>6</v>
      </c>
      <c r="K18" s="0" t="s">
        <v>3117</v>
      </c>
      <c r="P18" s="54" t="n">
        <f aca="false">'Formato 6 c)'!B25</f>
        <v>0</v>
      </c>
      <c r="Q18" s="54" t="n">
        <f aca="false">'Formato 6 c)'!C25</f>
        <v>0</v>
      </c>
      <c r="R18" s="54" t="n">
        <f aca="false">'Formato 6 c)'!D25</f>
        <v>0</v>
      </c>
      <c r="S18" s="54" t="n">
        <f aca="false">'Formato 6 c)'!E25</f>
        <v>0</v>
      </c>
      <c r="T18" s="54" t="n">
        <f aca="false">'Formato 6 c)'!F25</f>
        <v>0</v>
      </c>
      <c r="U18" s="54" t="n">
        <f aca="false">'Formato 6 c)'!G25</f>
        <v>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6,3,1,2,7,0,0</v>
      </c>
      <c r="B19" s="0" t="n">
        <v>6</v>
      </c>
      <c r="C19" s="0" t="n">
        <v>3</v>
      </c>
      <c r="D19" s="0" t="n">
        <v>1</v>
      </c>
      <c r="E19" s="0" t="n">
        <v>2</v>
      </c>
      <c r="F19" s="0" t="n">
        <v>7</v>
      </c>
      <c r="K19" s="0" t="s">
        <v>3118</v>
      </c>
      <c r="P19" s="54" t="n">
        <f aca="false">'Formato 6 c)'!B26</f>
        <v>0</v>
      </c>
      <c r="Q19" s="54" t="n">
        <f aca="false">'Formato 6 c)'!C26</f>
        <v>0</v>
      </c>
      <c r="R19" s="54" t="n">
        <f aca="false">'Formato 6 c)'!D26</f>
        <v>0</v>
      </c>
      <c r="S19" s="54" t="n">
        <f aca="false">'Formato 6 c)'!E26</f>
        <v>0</v>
      </c>
      <c r="T19" s="54" t="n">
        <f aca="false">'Formato 6 c)'!F26</f>
        <v>0</v>
      </c>
      <c r="U19" s="54" t="n">
        <f aca="false">'Formato 6 c)'!G26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6,3,1,3,0,0,0</v>
      </c>
      <c r="B20" s="0" t="n">
        <v>6</v>
      </c>
      <c r="C20" s="0" t="n">
        <v>3</v>
      </c>
      <c r="D20" s="0" t="n">
        <v>1</v>
      </c>
      <c r="E20" s="0" t="n">
        <v>3</v>
      </c>
      <c r="J20" s="0" t="s">
        <v>3119</v>
      </c>
      <c r="P20" s="54" t="n">
        <f aca="false">'Formato 6 c)'!B27</f>
        <v>0</v>
      </c>
      <c r="Q20" s="54" t="n">
        <f aca="false">'Formato 6 c)'!C27</f>
        <v>0</v>
      </c>
      <c r="R20" s="54" t="n">
        <f aca="false">'Formato 6 c)'!D27</f>
        <v>0</v>
      </c>
      <c r="S20" s="54" t="n">
        <f aca="false">'Formato 6 c)'!E27</f>
        <v>0</v>
      </c>
      <c r="T20" s="54" t="n">
        <f aca="false">'Formato 6 c)'!F27</f>
        <v>0</v>
      </c>
      <c r="U20" s="54" t="n">
        <f aca="false">'Formato 6 c)'!G27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6,3,1,3,1,0,0</v>
      </c>
      <c r="B21" s="0" t="n">
        <v>6</v>
      </c>
      <c r="C21" s="0" t="n">
        <v>3</v>
      </c>
      <c r="D21" s="0" t="n">
        <v>1</v>
      </c>
      <c r="E21" s="0" t="n">
        <v>3</v>
      </c>
      <c r="F21" s="0" t="n">
        <v>1</v>
      </c>
      <c r="K21" s="0" t="s">
        <v>3120</v>
      </c>
      <c r="P21" s="54" t="n">
        <f aca="false">'Formato 6 c)'!B28</f>
        <v>0</v>
      </c>
      <c r="Q21" s="54" t="n">
        <f aca="false">'Formato 6 c)'!C28</f>
        <v>0</v>
      </c>
      <c r="R21" s="54" t="n">
        <f aca="false">'Formato 6 c)'!D28</f>
        <v>0</v>
      </c>
      <c r="S21" s="54" t="n">
        <f aca="false">'Formato 6 c)'!E28</f>
        <v>0</v>
      </c>
      <c r="T21" s="54" t="n">
        <f aca="false">'Formato 6 c)'!F28</f>
        <v>0</v>
      </c>
      <c r="U21" s="54" t="n">
        <f aca="false">'Formato 6 c)'!G28</f>
        <v>0</v>
      </c>
    </row>
    <row r="22" customFormat="false" ht="15" hidden="false" customHeight="false" outlineLevel="0" collapsed="false">
      <c r="A22" s="32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6,3,1,3,2,0,0</v>
      </c>
      <c r="B22" s="0" t="n">
        <v>6</v>
      </c>
      <c r="C22" s="0" t="n">
        <v>3</v>
      </c>
      <c r="D22" s="0" t="n">
        <v>1</v>
      </c>
      <c r="E22" s="0" t="n">
        <v>3</v>
      </c>
      <c r="F22" s="0" t="n">
        <v>2</v>
      </c>
      <c r="K22" s="0" t="s">
        <v>3121</v>
      </c>
      <c r="P22" s="54" t="n">
        <f aca="false">'Formato 6 c)'!B29</f>
        <v>0</v>
      </c>
      <c r="Q22" s="54" t="n">
        <f aca="false">'Formato 6 c)'!C29</f>
        <v>0</v>
      </c>
      <c r="R22" s="54" t="n">
        <f aca="false">'Formato 6 c)'!D29</f>
        <v>0</v>
      </c>
      <c r="S22" s="54" t="n">
        <f aca="false">'Formato 6 c)'!E29</f>
        <v>0</v>
      </c>
      <c r="T22" s="54" t="n">
        <f aca="false">'Formato 6 c)'!F29</f>
        <v>0</v>
      </c>
      <c r="U22" s="54" t="n">
        <f aca="false">'Formato 6 c)'!G29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6,3,1,3,3,0,0</v>
      </c>
      <c r="B23" s="0" t="n">
        <v>6</v>
      </c>
      <c r="C23" s="0" t="n">
        <v>3</v>
      </c>
      <c r="D23" s="0" t="n">
        <v>1</v>
      </c>
      <c r="E23" s="0" t="n">
        <v>3</v>
      </c>
      <c r="F23" s="0" t="n">
        <v>3</v>
      </c>
      <c r="K23" s="0" t="s">
        <v>3122</v>
      </c>
      <c r="P23" s="54" t="n">
        <f aca="false">'Formato 6 c)'!B30</f>
        <v>0</v>
      </c>
      <c r="Q23" s="54" t="n">
        <f aca="false">'Formato 6 c)'!C30</f>
        <v>0</v>
      </c>
      <c r="R23" s="54" t="n">
        <f aca="false">'Formato 6 c)'!D30</f>
        <v>0</v>
      </c>
      <c r="S23" s="54" t="n">
        <f aca="false">'Formato 6 c)'!E30</f>
        <v>0</v>
      </c>
      <c r="T23" s="54" t="n">
        <f aca="false">'Formato 6 c)'!F30</f>
        <v>0</v>
      </c>
      <c r="U23" s="54" t="n">
        <f aca="false">'Formato 6 c)'!G30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6,3,1,3,4,0,0</v>
      </c>
      <c r="B24" s="0" t="n">
        <v>6</v>
      </c>
      <c r="C24" s="0" t="n">
        <v>3</v>
      </c>
      <c r="D24" s="0" t="n">
        <v>1</v>
      </c>
      <c r="E24" s="0" t="n">
        <v>3</v>
      </c>
      <c r="F24" s="0" t="n">
        <v>4</v>
      </c>
      <c r="K24" s="0" t="s">
        <v>3123</v>
      </c>
      <c r="P24" s="54" t="n">
        <f aca="false">'Formato 6 c)'!B31</f>
        <v>0</v>
      </c>
      <c r="Q24" s="54" t="n">
        <f aca="false">'Formato 6 c)'!C31</f>
        <v>0</v>
      </c>
      <c r="R24" s="54" t="n">
        <f aca="false">'Formato 6 c)'!D31</f>
        <v>0</v>
      </c>
      <c r="S24" s="54" t="n">
        <f aca="false">'Formato 6 c)'!E31</f>
        <v>0</v>
      </c>
      <c r="T24" s="54" t="n">
        <f aca="false">'Formato 6 c)'!F31</f>
        <v>0</v>
      </c>
      <c r="U24" s="54" t="n">
        <f aca="false">'Formato 6 c)'!G31</f>
        <v>0</v>
      </c>
    </row>
    <row r="25" customFormat="false" ht="15" hidden="false" customHeight="false" outlineLevel="0" collapsed="false">
      <c r="A25" s="32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6,3,1,3,5,0,0</v>
      </c>
      <c r="B25" s="0" t="n">
        <v>6</v>
      </c>
      <c r="C25" s="0" t="n">
        <v>3</v>
      </c>
      <c r="D25" s="0" t="n">
        <v>1</v>
      </c>
      <c r="E25" s="0" t="n">
        <v>3</v>
      </c>
      <c r="F25" s="0" t="n">
        <v>5</v>
      </c>
      <c r="K25" s="0" t="s">
        <v>3124</v>
      </c>
      <c r="P25" s="54" t="n">
        <f aca="false">'Formato 6 c)'!B32</f>
        <v>0</v>
      </c>
      <c r="Q25" s="54" t="n">
        <f aca="false">'Formato 6 c)'!C32</f>
        <v>0</v>
      </c>
      <c r="R25" s="54" t="n">
        <f aca="false">'Formato 6 c)'!D32</f>
        <v>0</v>
      </c>
      <c r="S25" s="54" t="n">
        <f aca="false">'Formato 6 c)'!E32</f>
        <v>0</v>
      </c>
      <c r="T25" s="54" t="n">
        <f aca="false">'Formato 6 c)'!F32</f>
        <v>0</v>
      </c>
      <c r="U25" s="54" t="n">
        <f aca="false">'Formato 6 c)'!G32</f>
        <v>0</v>
      </c>
    </row>
    <row r="26" customFormat="false" ht="15" hidden="false" customHeight="false" outlineLevel="0" collapsed="false">
      <c r="A26" s="32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6,3,1,3,6,0,0</v>
      </c>
      <c r="B26" s="0" t="n">
        <v>6</v>
      </c>
      <c r="C26" s="0" t="n">
        <v>3</v>
      </c>
      <c r="D26" s="0" t="n">
        <v>1</v>
      </c>
      <c r="E26" s="0" t="n">
        <v>3</v>
      </c>
      <c r="F26" s="0" t="n">
        <v>6</v>
      </c>
      <c r="K26" s="0" t="s">
        <v>3125</v>
      </c>
      <c r="P26" s="54" t="n">
        <f aca="false">'Formato 6 c)'!B33</f>
        <v>0</v>
      </c>
      <c r="Q26" s="54" t="n">
        <f aca="false">'Formato 6 c)'!C33</f>
        <v>0</v>
      </c>
      <c r="R26" s="54" t="n">
        <f aca="false">'Formato 6 c)'!D33</f>
        <v>0</v>
      </c>
      <c r="S26" s="54" t="n">
        <f aca="false">'Formato 6 c)'!E33</f>
        <v>0</v>
      </c>
      <c r="T26" s="54" t="n">
        <f aca="false">'Formato 6 c)'!F33</f>
        <v>0</v>
      </c>
      <c r="U26" s="54" t="n">
        <f aca="false">'Formato 6 c)'!G33</f>
        <v>0</v>
      </c>
    </row>
    <row r="27" customFormat="false" ht="15" hidden="false" customHeight="false" outlineLevel="0" collapsed="false">
      <c r="A27" s="32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6,3,1,3,7,0,0</v>
      </c>
      <c r="B27" s="0" t="n">
        <v>6</v>
      </c>
      <c r="C27" s="0" t="n">
        <v>3</v>
      </c>
      <c r="D27" s="0" t="n">
        <v>1</v>
      </c>
      <c r="E27" s="0" t="n">
        <v>3</v>
      </c>
      <c r="F27" s="0" t="n">
        <v>7</v>
      </c>
      <c r="K27" s="0" t="s">
        <v>3126</v>
      </c>
      <c r="P27" s="54" t="n">
        <f aca="false">'Formato 6 c)'!B34</f>
        <v>0</v>
      </c>
      <c r="Q27" s="54" t="n">
        <f aca="false">'Formato 6 c)'!C34</f>
        <v>0</v>
      </c>
      <c r="R27" s="54" t="n">
        <f aca="false">'Formato 6 c)'!D34</f>
        <v>0</v>
      </c>
      <c r="S27" s="54" t="n">
        <f aca="false">'Formato 6 c)'!E34</f>
        <v>0</v>
      </c>
      <c r="T27" s="54" t="n">
        <f aca="false">'Formato 6 c)'!F34</f>
        <v>0</v>
      </c>
      <c r="U27" s="54" t="n">
        <f aca="false">'Formato 6 c)'!G34</f>
        <v>0</v>
      </c>
    </row>
    <row r="28" customFormat="false" ht="15" hidden="false" customHeight="false" outlineLevel="0" collapsed="false">
      <c r="A28" s="32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6,3,1,3,8,0,0</v>
      </c>
      <c r="B28" s="0" t="n">
        <v>6</v>
      </c>
      <c r="C28" s="0" t="n">
        <v>3</v>
      </c>
      <c r="D28" s="0" t="n">
        <v>1</v>
      </c>
      <c r="E28" s="0" t="n">
        <v>3</v>
      </c>
      <c r="F28" s="0" t="n">
        <v>8</v>
      </c>
      <c r="K28" s="0" t="s">
        <v>3127</v>
      </c>
      <c r="P28" s="54" t="n">
        <f aca="false">'Formato 6 c)'!B35</f>
        <v>0</v>
      </c>
      <c r="Q28" s="54" t="n">
        <f aca="false">'Formato 6 c)'!C35</f>
        <v>0</v>
      </c>
      <c r="R28" s="54" t="n">
        <f aca="false">'Formato 6 c)'!D35</f>
        <v>0</v>
      </c>
      <c r="S28" s="54" t="n">
        <f aca="false">'Formato 6 c)'!E35</f>
        <v>0</v>
      </c>
      <c r="T28" s="54" t="n">
        <f aca="false">'Formato 6 c)'!F35</f>
        <v>0</v>
      </c>
      <c r="U28" s="54" t="n">
        <f aca="false">'Formato 6 c)'!G35</f>
        <v>0</v>
      </c>
    </row>
    <row r="29" customFormat="false" ht="15" hidden="false" customHeight="false" outlineLevel="0" collapsed="false">
      <c r="A29" s="32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6,3,1,3,9,0,0</v>
      </c>
      <c r="B29" s="0" t="n">
        <v>6</v>
      </c>
      <c r="C29" s="0" t="n">
        <v>3</v>
      </c>
      <c r="D29" s="0" t="n">
        <v>1</v>
      </c>
      <c r="E29" s="0" t="n">
        <v>3</v>
      </c>
      <c r="F29" s="0" t="n">
        <v>9</v>
      </c>
      <c r="K29" s="0" t="s">
        <v>3128</v>
      </c>
      <c r="P29" s="54" t="n">
        <f aca="false">'Formato 6 c)'!B36</f>
        <v>0</v>
      </c>
      <c r="Q29" s="54" t="n">
        <f aca="false">'Formato 6 c)'!C36</f>
        <v>0</v>
      </c>
      <c r="R29" s="54" t="n">
        <f aca="false">'Formato 6 c)'!D36</f>
        <v>0</v>
      </c>
      <c r="S29" s="54" t="n">
        <f aca="false">'Formato 6 c)'!E36</f>
        <v>0</v>
      </c>
      <c r="T29" s="54" t="n">
        <f aca="false">'Formato 6 c)'!F36</f>
        <v>0</v>
      </c>
      <c r="U29" s="54" t="n">
        <f aca="false">'Formato 6 c)'!G36</f>
        <v>0</v>
      </c>
    </row>
    <row r="30" customFormat="false" ht="15" hidden="false" customHeight="false" outlineLevel="0" collapsed="false">
      <c r="A30" s="32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6,3,1,4,0,0,0</v>
      </c>
      <c r="B30" s="0" t="n">
        <v>6</v>
      </c>
      <c r="C30" s="0" t="n">
        <v>3</v>
      </c>
      <c r="D30" s="0" t="n">
        <v>1</v>
      </c>
      <c r="E30" s="0" t="n">
        <v>4</v>
      </c>
      <c r="J30" s="0" t="s">
        <v>3129</v>
      </c>
      <c r="P30" s="54" t="n">
        <f aca="false">'Formato 6 c)'!B37</f>
        <v>0</v>
      </c>
      <c r="Q30" s="54" t="n">
        <f aca="false">'Formato 6 c)'!C37</f>
        <v>0</v>
      </c>
      <c r="R30" s="54" t="n">
        <f aca="false">'Formato 6 c)'!D37</f>
        <v>0</v>
      </c>
      <c r="S30" s="54" t="n">
        <f aca="false">'Formato 6 c)'!E37</f>
        <v>0</v>
      </c>
      <c r="T30" s="54" t="n">
        <f aca="false">'Formato 6 c)'!F37</f>
        <v>0</v>
      </c>
      <c r="U30" s="54" t="n">
        <f aca="false">'Formato 6 c)'!G37</f>
        <v>0</v>
      </c>
    </row>
    <row r="31" customFormat="false" ht="15" hidden="false" customHeight="false" outlineLevel="0" collapsed="false">
      <c r="A31" s="32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6,3,1,4,1,0,0</v>
      </c>
      <c r="B31" s="0" t="n">
        <v>6</v>
      </c>
      <c r="C31" s="0" t="n">
        <v>3</v>
      </c>
      <c r="D31" s="0" t="n">
        <v>1</v>
      </c>
      <c r="E31" s="0" t="n">
        <v>4</v>
      </c>
      <c r="F31" s="0" t="n">
        <v>1</v>
      </c>
      <c r="K31" s="0" t="s">
        <v>3130</v>
      </c>
      <c r="P31" s="54" t="n">
        <f aca="false">'Formato 6 c)'!B38</f>
        <v>0</v>
      </c>
      <c r="Q31" s="54" t="n">
        <f aca="false">'Formato 6 c)'!C38</f>
        <v>0</v>
      </c>
      <c r="R31" s="54" t="n">
        <f aca="false">'Formato 6 c)'!D38</f>
        <v>0</v>
      </c>
      <c r="S31" s="54" t="n">
        <f aca="false">'Formato 6 c)'!E38</f>
        <v>0</v>
      </c>
      <c r="T31" s="54" t="n">
        <f aca="false">'Formato 6 c)'!F38</f>
        <v>0</v>
      </c>
      <c r="U31" s="54" t="n">
        <f aca="false">'Formato 6 c)'!G38</f>
        <v>0</v>
      </c>
    </row>
    <row r="32" customFormat="false" ht="15" hidden="false" customHeight="false" outlineLevel="0" collapsed="false">
      <c r="A32" s="32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6,3,1,4,2,0,0</v>
      </c>
      <c r="B32" s="0" t="n">
        <v>6</v>
      </c>
      <c r="C32" s="0" t="n">
        <v>3</v>
      </c>
      <c r="D32" s="0" t="n">
        <v>1</v>
      </c>
      <c r="E32" s="0" t="n">
        <v>4</v>
      </c>
      <c r="F32" s="0" t="n">
        <v>2</v>
      </c>
      <c r="K32" s="0" t="s">
        <v>3131</v>
      </c>
      <c r="P32" s="54" t="n">
        <f aca="false">'Formato 6 c)'!B39</f>
        <v>0</v>
      </c>
      <c r="Q32" s="54" t="n">
        <f aca="false">'Formato 6 c)'!C39</f>
        <v>0</v>
      </c>
      <c r="R32" s="54" t="n">
        <f aca="false">'Formato 6 c)'!D39</f>
        <v>0</v>
      </c>
      <c r="S32" s="54" t="n">
        <f aca="false">'Formato 6 c)'!E39</f>
        <v>0</v>
      </c>
      <c r="T32" s="54" t="n">
        <f aca="false">'Formato 6 c)'!F39</f>
        <v>0</v>
      </c>
      <c r="U32" s="54" t="n">
        <f aca="false">'Formato 6 c)'!G39</f>
        <v>0</v>
      </c>
    </row>
    <row r="33" customFormat="false" ht="15" hidden="false" customHeight="false" outlineLevel="0" collapsed="false">
      <c r="A33" s="32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6,3,1,4,3,0,0</v>
      </c>
      <c r="B33" s="0" t="n">
        <v>6</v>
      </c>
      <c r="C33" s="0" t="n">
        <v>3</v>
      </c>
      <c r="D33" s="0" t="n">
        <v>1</v>
      </c>
      <c r="E33" s="0" t="n">
        <v>4</v>
      </c>
      <c r="F33" s="0" t="n">
        <v>3</v>
      </c>
      <c r="K33" s="0" t="s">
        <v>3132</v>
      </c>
      <c r="P33" s="54" t="n">
        <f aca="false">'Formato 6 c)'!B40</f>
        <v>0</v>
      </c>
      <c r="Q33" s="54" t="n">
        <f aca="false">'Formato 6 c)'!C40</f>
        <v>0</v>
      </c>
      <c r="R33" s="54" t="n">
        <f aca="false">'Formato 6 c)'!D40</f>
        <v>0</v>
      </c>
      <c r="S33" s="54" t="n">
        <f aca="false">'Formato 6 c)'!E40</f>
        <v>0</v>
      </c>
      <c r="T33" s="54" t="n">
        <f aca="false">'Formato 6 c)'!F40</f>
        <v>0</v>
      </c>
      <c r="U33" s="54" t="n">
        <f aca="false">'Formato 6 c)'!G40</f>
        <v>0</v>
      </c>
    </row>
    <row r="34" customFormat="false" ht="15" hidden="false" customHeight="false" outlineLevel="0" collapsed="false">
      <c r="A34" s="32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6,3,1,4,4,0,0</v>
      </c>
      <c r="B34" s="0" t="n">
        <v>6</v>
      </c>
      <c r="C34" s="0" t="n">
        <v>3</v>
      </c>
      <c r="D34" s="0" t="n">
        <v>1</v>
      </c>
      <c r="E34" s="0" t="n">
        <v>4</v>
      </c>
      <c r="F34" s="0" t="n">
        <v>4</v>
      </c>
      <c r="K34" s="0" t="s">
        <v>3133</v>
      </c>
      <c r="P34" s="54" t="n">
        <f aca="false">'Formato 6 c)'!B41</f>
        <v>0</v>
      </c>
      <c r="Q34" s="54" t="n">
        <f aca="false">'Formato 6 c)'!C41</f>
        <v>0</v>
      </c>
      <c r="R34" s="54" t="n">
        <f aca="false">'Formato 6 c)'!D41</f>
        <v>0</v>
      </c>
      <c r="S34" s="54" t="n">
        <f aca="false">'Formato 6 c)'!E41</f>
        <v>0</v>
      </c>
      <c r="T34" s="54" t="n">
        <f aca="false">'Formato 6 c)'!F41</f>
        <v>0</v>
      </c>
      <c r="U34" s="54" t="n">
        <f aca="false">'Formato 6 c)'!G41</f>
        <v>0</v>
      </c>
    </row>
    <row r="35" customFormat="false" ht="15" hidden="false" customHeight="false" outlineLevel="0" collapsed="false">
      <c r="A35" s="32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6,3,2,0,0,0,0</v>
      </c>
      <c r="B35" s="0" t="n">
        <v>6</v>
      </c>
      <c r="C35" s="0" t="n">
        <v>3</v>
      </c>
      <c r="D35" s="0" t="n">
        <v>2</v>
      </c>
      <c r="I35" s="0" t="s">
        <v>2749</v>
      </c>
      <c r="P35" s="54" t="n">
        <f aca="false">'Formato 6 c)'!B43</f>
        <v>0</v>
      </c>
      <c r="Q35" s="54" t="n">
        <f aca="false">'Formato 6 c)'!C43</f>
        <v>0</v>
      </c>
      <c r="R35" s="54" t="n">
        <f aca="false">'Formato 6 c)'!D43</f>
        <v>0</v>
      </c>
      <c r="S35" s="54" t="n">
        <f aca="false">'Formato 6 c)'!E43</f>
        <v>0</v>
      </c>
      <c r="T35" s="54" t="n">
        <f aca="false">'Formato 6 c)'!F43</f>
        <v>0</v>
      </c>
      <c r="U35" s="54" t="n">
        <f aca="false">'Formato 6 c)'!G43</f>
        <v>0</v>
      </c>
    </row>
    <row r="36" customFormat="false" ht="15" hidden="false" customHeight="false" outlineLevel="0" collapsed="false">
      <c r="A36" s="32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6,3,2,1,0,0,0</v>
      </c>
      <c r="B36" s="0" t="n">
        <v>6</v>
      </c>
      <c r="C36" s="0" t="n">
        <v>3</v>
      </c>
      <c r="D36" s="0" t="n">
        <v>2</v>
      </c>
      <c r="E36" s="0" t="n">
        <v>1</v>
      </c>
      <c r="J36" s="0" t="s">
        <v>3103</v>
      </c>
      <c r="P36" s="54" t="n">
        <f aca="false">'Formato 6 c)'!B44</f>
        <v>0</v>
      </c>
      <c r="Q36" s="54" t="n">
        <f aca="false">'Formato 6 c)'!C44</f>
        <v>0</v>
      </c>
      <c r="R36" s="54" t="n">
        <f aca="false">'Formato 6 c)'!D44</f>
        <v>0</v>
      </c>
      <c r="S36" s="54" t="n">
        <f aca="false">'Formato 6 c)'!E44</f>
        <v>0</v>
      </c>
      <c r="T36" s="54" t="n">
        <f aca="false">'Formato 6 c)'!F44</f>
        <v>0</v>
      </c>
      <c r="U36" s="54" t="n">
        <f aca="false">'Formato 6 c)'!G44</f>
        <v>0</v>
      </c>
    </row>
    <row r="37" customFormat="false" ht="15" hidden="false" customHeight="false" outlineLevel="0" collapsed="false">
      <c r="A37" s="32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6,3,2,1,1,0,0</v>
      </c>
      <c r="B37" s="0" t="n">
        <v>6</v>
      </c>
      <c r="C37" s="0" t="n">
        <v>3</v>
      </c>
      <c r="D37" s="0" t="n">
        <v>2</v>
      </c>
      <c r="E37" s="0" t="n">
        <v>1</v>
      </c>
      <c r="F37" s="0" t="n">
        <v>1</v>
      </c>
      <c r="K37" s="0" t="s">
        <v>3104</v>
      </c>
      <c r="P37" s="54" t="n">
        <f aca="false">'Formato 6 c)'!B45</f>
        <v>0</v>
      </c>
      <c r="Q37" s="54" t="n">
        <f aca="false">'Formato 6 c)'!C45</f>
        <v>0</v>
      </c>
      <c r="R37" s="54" t="n">
        <f aca="false">'Formato 6 c)'!D45</f>
        <v>0</v>
      </c>
      <c r="S37" s="54" t="n">
        <f aca="false">'Formato 6 c)'!E45</f>
        <v>0</v>
      </c>
      <c r="T37" s="54" t="n">
        <f aca="false">'Formato 6 c)'!F45</f>
        <v>0</v>
      </c>
      <c r="U37" s="54" t="n">
        <f aca="false">'Formato 6 c)'!G45</f>
        <v>0</v>
      </c>
    </row>
    <row r="38" customFormat="false" ht="15" hidden="false" customHeight="false" outlineLevel="0" collapsed="false">
      <c r="A38" s="32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6,3,2,1,2,0,0</v>
      </c>
      <c r="B38" s="0" t="n">
        <v>6</v>
      </c>
      <c r="C38" s="0" t="n">
        <v>3</v>
      </c>
      <c r="D38" s="0" t="n">
        <v>2</v>
      </c>
      <c r="E38" s="0" t="n">
        <v>1</v>
      </c>
      <c r="F38" s="0" t="n">
        <v>2</v>
      </c>
      <c r="K38" s="0" t="s">
        <v>3105</v>
      </c>
      <c r="P38" s="54" t="n">
        <f aca="false">'Formato 6 c)'!B46</f>
        <v>0</v>
      </c>
      <c r="Q38" s="54" t="n">
        <f aca="false">'Formato 6 c)'!C46</f>
        <v>0</v>
      </c>
      <c r="R38" s="54" t="n">
        <f aca="false">'Formato 6 c)'!D46</f>
        <v>0</v>
      </c>
      <c r="S38" s="54" t="n">
        <f aca="false">'Formato 6 c)'!E46</f>
        <v>0</v>
      </c>
      <c r="T38" s="54" t="n">
        <f aca="false">'Formato 6 c)'!F46</f>
        <v>0</v>
      </c>
      <c r="U38" s="54" t="n">
        <f aca="false">'Formato 6 c)'!G46</f>
        <v>0</v>
      </c>
    </row>
    <row r="39" customFormat="false" ht="15" hidden="false" customHeight="false" outlineLevel="0" collapsed="false">
      <c r="A39" s="32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6,3,2,1,3,0,0</v>
      </c>
      <c r="B39" s="0" t="n">
        <v>6</v>
      </c>
      <c r="C39" s="0" t="n">
        <v>3</v>
      </c>
      <c r="D39" s="0" t="n">
        <v>2</v>
      </c>
      <c r="E39" s="0" t="n">
        <v>1</v>
      </c>
      <c r="F39" s="0" t="n">
        <v>3</v>
      </c>
      <c r="K39" s="0" t="s">
        <v>3106</v>
      </c>
      <c r="P39" s="54" t="n">
        <f aca="false">'Formato 6 c)'!B47</f>
        <v>0</v>
      </c>
      <c r="Q39" s="54" t="n">
        <f aca="false">'Formato 6 c)'!C47</f>
        <v>0</v>
      </c>
      <c r="R39" s="54" t="n">
        <f aca="false">'Formato 6 c)'!D47</f>
        <v>0</v>
      </c>
      <c r="S39" s="54" t="n">
        <f aca="false">'Formato 6 c)'!E47</f>
        <v>0</v>
      </c>
      <c r="T39" s="54" t="n">
        <f aca="false">'Formato 6 c)'!F47</f>
        <v>0</v>
      </c>
      <c r="U39" s="54" t="n">
        <f aca="false">'Formato 6 c)'!G47</f>
        <v>0</v>
      </c>
    </row>
    <row r="40" customFormat="false" ht="15" hidden="false" customHeight="false" outlineLevel="0" collapsed="false">
      <c r="A40" s="32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6,3,2,1,4,0,0</v>
      </c>
      <c r="B40" s="0" t="n">
        <v>6</v>
      </c>
      <c r="C40" s="0" t="n">
        <v>3</v>
      </c>
      <c r="D40" s="0" t="n">
        <v>2</v>
      </c>
      <c r="E40" s="0" t="n">
        <v>1</v>
      </c>
      <c r="F40" s="0" t="n">
        <v>4</v>
      </c>
      <c r="K40" s="0" t="s">
        <v>3107</v>
      </c>
      <c r="P40" s="54" t="n">
        <f aca="false">'Formato 6 c)'!B48</f>
        <v>0</v>
      </c>
      <c r="Q40" s="54" t="n">
        <f aca="false">'Formato 6 c)'!C48</f>
        <v>0</v>
      </c>
      <c r="R40" s="54" t="n">
        <f aca="false">'Formato 6 c)'!D48</f>
        <v>0</v>
      </c>
      <c r="S40" s="54" t="n">
        <f aca="false">'Formato 6 c)'!E48</f>
        <v>0</v>
      </c>
      <c r="T40" s="54" t="n">
        <f aca="false">'Formato 6 c)'!F48</f>
        <v>0</v>
      </c>
      <c r="U40" s="54" t="n">
        <f aca="false">'Formato 6 c)'!G48</f>
        <v>0</v>
      </c>
    </row>
    <row r="41" customFormat="false" ht="15" hidden="false" customHeight="false" outlineLevel="0" collapsed="false">
      <c r="A41" s="32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6,3,2,1,5,0,0</v>
      </c>
      <c r="B41" s="0" t="n">
        <v>6</v>
      </c>
      <c r="C41" s="0" t="n">
        <v>3</v>
      </c>
      <c r="D41" s="0" t="n">
        <v>2</v>
      </c>
      <c r="E41" s="0" t="n">
        <v>1</v>
      </c>
      <c r="F41" s="0" t="n">
        <v>5</v>
      </c>
      <c r="K41" s="0" t="s">
        <v>3108</v>
      </c>
      <c r="P41" s="54" t="n">
        <f aca="false">'Formato 6 c)'!B49</f>
        <v>0</v>
      </c>
      <c r="Q41" s="54" t="n">
        <f aca="false">'Formato 6 c)'!C49</f>
        <v>0</v>
      </c>
      <c r="R41" s="54" t="n">
        <f aca="false">'Formato 6 c)'!D49</f>
        <v>0</v>
      </c>
      <c r="S41" s="54" t="n">
        <f aca="false">'Formato 6 c)'!E49</f>
        <v>0</v>
      </c>
      <c r="T41" s="54" t="n">
        <f aca="false">'Formato 6 c)'!F49</f>
        <v>0</v>
      </c>
      <c r="U41" s="54" t="n">
        <f aca="false">'Formato 6 c)'!G49</f>
        <v>0</v>
      </c>
    </row>
    <row r="42" customFormat="false" ht="15" hidden="false" customHeight="false" outlineLevel="0" collapsed="false">
      <c r="A42" s="32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6,3,2,1,6,0,0</v>
      </c>
      <c r="B42" s="0" t="n">
        <v>6</v>
      </c>
      <c r="C42" s="0" t="n">
        <v>3</v>
      </c>
      <c r="D42" s="0" t="n">
        <v>2</v>
      </c>
      <c r="E42" s="0" t="n">
        <v>1</v>
      </c>
      <c r="F42" s="0" t="n">
        <v>6</v>
      </c>
      <c r="K42" s="0" t="s">
        <v>3109</v>
      </c>
      <c r="P42" s="54" t="n">
        <f aca="false">'Formato 6 c)'!B50</f>
        <v>0</v>
      </c>
      <c r="Q42" s="54" t="n">
        <f aca="false">'Formato 6 c)'!C50</f>
        <v>0</v>
      </c>
      <c r="R42" s="54" t="n">
        <f aca="false">'Formato 6 c)'!D50</f>
        <v>0</v>
      </c>
      <c r="S42" s="54" t="n">
        <f aca="false">'Formato 6 c)'!E50</f>
        <v>0</v>
      </c>
      <c r="T42" s="54" t="n">
        <f aca="false">'Formato 6 c)'!F50</f>
        <v>0</v>
      </c>
      <c r="U42" s="54" t="n">
        <f aca="false">'Formato 6 c)'!G50</f>
        <v>0</v>
      </c>
    </row>
    <row r="43" customFormat="false" ht="15" hidden="false" customHeight="false" outlineLevel="0" collapsed="false">
      <c r="A43" s="32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6,3,2,1,7,0,0</v>
      </c>
      <c r="B43" s="0" t="n">
        <v>6</v>
      </c>
      <c r="C43" s="0" t="n">
        <v>3</v>
      </c>
      <c r="D43" s="0" t="n">
        <v>2</v>
      </c>
      <c r="E43" s="0" t="n">
        <v>1</v>
      </c>
      <c r="F43" s="0" t="n">
        <v>7</v>
      </c>
      <c r="K43" s="0" t="s">
        <v>3110</v>
      </c>
      <c r="P43" s="54" t="n">
        <f aca="false">'Formato 6 c)'!B51</f>
        <v>0</v>
      </c>
      <c r="Q43" s="54" t="n">
        <f aca="false">'Formato 6 c)'!C51</f>
        <v>0</v>
      </c>
      <c r="R43" s="54" t="n">
        <f aca="false">'Formato 6 c)'!D51</f>
        <v>0</v>
      </c>
      <c r="S43" s="54" t="n">
        <f aca="false">'Formato 6 c)'!E51</f>
        <v>0</v>
      </c>
      <c r="T43" s="54" t="n">
        <f aca="false">'Formato 6 c)'!F51</f>
        <v>0</v>
      </c>
      <c r="U43" s="54" t="n">
        <f aca="false">'Formato 6 c)'!G51</f>
        <v>0</v>
      </c>
    </row>
    <row r="44" customFormat="false" ht="15" hidden="false" customHeight="false" outlineLevel="0" collapsed="false">
      <c r="A44" s="32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6,3,2,1,8,0,0</v>
      </c>
      <c r="B44" s="0" t="n">
        <v>6</v>
      </c>
      <c r="C44" s="0" t="n">
        <v>3</v>
      </c>
      <c r="D44" s="0" t="n">
        <v>2</v>
      </c>
      <c r="E44" s="0" t="n">
        <v>1</v>
      </c>
      <c r="F44" s="0" t="n">
        <v>8</v>
      </c>
      <c r="K44" s="0" t="s">
        <v>3013</v>
      </c>
      <c r="P44" s="54" t="n">
        <f aca="false">'Formato 6 c)'!B52</f>
        <v>0</v>
      </c>
      <c r="Q44" s="54" t="n">
        <f aca="false">'Formato 6 c)'!C52</f>
        <v>0</v>
      </c>
      <c r="R44" s="54" t="n">
        <f aca="false">'Formato 6 c)'!D52</f>
        <v>0</v>
      </c>
      <c r="S44" s="54" t="n">
        <f aca="false">'Formato 6 c)'!E52</f>
        <v>0</v>
      </c>
      <c r="T44" s="54" t="n">
        <f aca="false">'Formato 6 c)'!F52</f>
        <v>0</v>
      </c>
      <c r="U44" s="54" t="n">
        <f aca="false">'Formato 6 c)'!G52</f>
        <v>0</v>
      </c>
    </row>
    <row r="45" customFormat="false" ht="15" hidden="false" customHeight="false" outlineLevel="0" collapsed="false">
      <c r="A45" s="32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6,3,2,2,0,0,0</v>
      </c>
      <c r="B45" s="0" t="n">
        <v>6</v>
      </c>
      <c r="C45" s="0" t="n">
        <v>3</v>
      </c>
      <c r="D45" s="0" t="n">
        <v>2</v>
      </c>
      <c r="E45" s="0" t="n">
        <v>2</v>
      </c>
      <c r="J45" s="0" t="s">
        <v>3111</v>
      </c>
      <c r="P45" s="54" t="n">
        <f aca="false">'Formato 6 c)'!B53</f>
        <v>0</v>
      </c>
      <c r="Q45" s="54" t="n">
        <f aca="false">'Formato 6 c)'!C53</f>
        <v>0</v>
      </c>
      <c r="R45" s="54" t="n">
        <f aca="false">'Formato 6 c)'!D53</f>
        <v>0</v>
      </c>
      <c r="S45" s="54" t="n">
        <f aca="false">'Formato 6 c)'!E53</f>
        <v>0</v>
      </c>
      <c r="T45" s="54" t="n">
        <f aca="false">'Formato 6 c)'!F53</f>
        <v>0</v>
      </c>
      <c r="U45" s="54" t="n">
        <f aca="false">'Formato 6 c)'!G53</f>
        <v>0</v>
      </c>
    </row>
    <row r="46" customFormat="false" ht="15" hidden="false" customHeight="false" outlineLevel="0" collapsed="false">
      <c r="A46" s="32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6,3,2,2,1,0,0</v>
      </c>
      <c r="B46" s="0" t="n">
        <v>6</v>
      </c>
      <c r="C46" s="0" t="n">
        <v>3</v>
      </c>
      <c r="D46" s="0" t="n">
        <v>2</v>
      </c>
      <c r="E46" s="0" t="n">
        <v>2</v>
      </c>
      <c r="F46" s="0" t="n">
        <v>1</v>
      </c>
      <c r="K46" s="0" t="s">
        <v>3112</v>
      </c>
      <c r="P46" s="54" t="n">
        <f aca="false">'Formato 6 c)'!B54</f>
        <v>0</v>
      </c>
      <c r="Q46" s="54" t="n">
        <f aca="false">'Formato 6 c)'!C54</f>
        <v>0</v>
      </c>
      <c r="R46" s="54" t="n">
        <f aca="false">'Formato 6 c)'!D54</f>
        <v>0</v>
      </c>
      <c r="S46" s="54" t="n">
        <f aca="false">'Formato 6 c)'!E54</f>
        <v>0</v>
      </c>
      <c r="T46" s="54" t="n">
        <f aca="false">'Formato 6 c)'!F54</f>
        <v>0</v>
      </c>
      <c r="U46" s="54" t="n">
        <f aca="false">'Formato 6 c)'!G54</f>
        <v>0</v>
      </c>
    </row>
    <row r="47" customFormat="false" ht="15" hidden="false" customHeight="false" outlineLevel="0" collapsed="false">
      <c r="A47" s="32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6,3,2,2,2,0,0</v>
      </c>
      <c r="B47" s="0" t="n">
        <v>6</v>
      </c>
      <c r="C47" s="0" t="n">
        <v>3</v>
      </c>
      <c r="D47" s="0" t="n">
        <v>2</v>
      </c>
      <c r="E47" s="0" t="n">
        <v>2</v>
      </c>
      <c r="F47" s="0" t="n">
        <v>2</v>
      </c>
      <c r="K47" s="0" t="s">
        <v>3113</v>
      </c>
      <c r="P47" s="54" t="n">
        <f aca="false">'Formato 6 c)'!B55</f>
        <v>0</v>
      </c>
      <c r="Q47" s="54" t="n">
        <f aca="false">'Formato 6 c)'!C55</f>
        <v>0</v>
      </c>
      <c r="R47" s="54" t="n">
        <f aca="false">'Formato 6 c)'!D55</f>
        <v>0</v>
      </c>
      <c r="S47" s="54" t="n">
        <f aca="false">'Formato 6 c)'!E55</f>
        <v>0</v>
      </c>
      <c r="T47" s="54" t="n">
        <f aca="false">'Formato 6 c)'!F55</f>
        <v>0</v>
      </c>
      <c r="U47" s="54" t="n">
        <f aca="false">'Formato 6 c)'!G55</f>
        <v>0</v>
      </c>
    </row>
    <row r="48" customFormat="false" ht="15" hidden="false" customHeight="false" outlineLevel="0" collapsed="false">
      <c r="A48" s="32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6,3,2,2,3,0,0</v>
      </c>
      <c r="B48" s="0" t="n">
        <v>6</v>
      </c>
      <c r="C48" s="0" t="n">
        <v>3</v>
      </c>
      <c r="D48" s="0" t="n">
        <v>2</v>
      </c>
      <c r="E48" s="0" t="n">
        <v>2</v>
      </c>
      <c r="F48" s="0" t="n">
        <v>3</v>
      </c>
      <c r="K48" s="0" t="s">
        <v>3114</v>
      </c>
      <c r="P48" s="54" t="n">
        <f aca="false">'Formato 6 c)'!B56</f>
        <v>0</v>
      </c>
      <c r="Q48" s="54" t="n">
        <f aca="false">'Formato 6 c)'!C56</f>
        <v>0</v>
      </c>
      <c r="R48" s="54" t="n">
        <f aca="false">'Formato 6 c)'!D56</f>
        <v>0</v>
      </c>
      <c r="S48" s="54" t="n">
        <f aca="false">'Formato 6 c)'!E56</f>
        <v>0</v>
      </c>
      <c r="T48" s="54" t="n">
        <f aca="false">'Formato 6 c)'!F56</f>
        <v>0</v>
      </c>
      <c r="U48" s="54" t="n">
        <f aca="false">'Formato 6 c)'!G56</f>
        <v>0</v>
      </c>
    </row>
    <row r="49" customFormat="false" ht="15" hidden="false" customHeight="false" outlineLevel="0" collapsed="false">
      <c r="A49" s="32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6,3,2,2,4,0,0</v>
      </c>
      <c r="B49" s="0" t="n">
        <v>6</v>
      </c>
      <c r="C49" s="0" t="n">
        <v>3</v>
      </c>
      <c r="D49" s="0" t="n">
        <v>2</v>
      </c>
      <c r="E49" s="0" t="n">
        <v>2</v>
      </c>
      <c r="F49" s="0" t="n">
        <v>4</v>
      </c>
      <c r="K49" s="0" t="s">
        <v>3115</v>
      </c>
      <c r="P49" s="54" t="n">
        <f aca="false">'Formato 6 c)'!B57</f>
        <v>0</v>
      </c>
      <c r="Q49" s="54" t="n">
        <f aca="false">'Formato 6 c)'!C57</f>
        <v>0</v>
      </c>
      <c r="R49" s="54" t="n">
        <f aca="false">'Formato 6 c)'!D57</f>
        <v>0</v>
      </c>
      <c r="S49" s="54" t="n">
        <f aca="false">'Formato 6 c)'!E57</f>
        <v>0</v>
      </c>
      <c r="T49" s="54" t="n">
        <f aca="false">'Formato 6 c)'!F57</f>
        <v>0</v>
      </c>
      <c r="U49" s="54" t="n">
        <f aca="false">'Formato 6 c)'!G57</f>
        <v>0</v>
      </c>
    </row>
    <row r="50" customFormat="false" ht="15" hidden="false" customHeight="false" outlineLevel="0" collapsed="false">
      <c r="A50" s="32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6,3,2,2,5,0,0</v>
      </c>
      <c r="B50" s="0" t="n">
        <v>6</v>
      </c>
      <c r="C50" s="0" t="n">
        <v>3</v>
      </c>
      <c r="D50" s="0" t="n">
        <v>2</v>
      </c>
      <c r="E50" s="0" t="n">
        <v>2</v>
      </c>
      <c r="F50" s="0" t="n">
        <v>5</v>
      </c>
      <c r="K50" s="0" t="s">
        <v>3116</v>
      </c>
      <c r="P50" s="54" t="n">
        <f aca="false">'Formato 6 c)'!B58</f>
        <v>0</v>
      </c>
      <c r="Q50" s="54" t="n">
        <f aca="false">'Formato 6 c)'!C58</f>
        <v>0</v>
      </c>
      <c r="R50" s="54" t="n">
        <f aca="false">'Formato 6 c)'!D58</f>
        <v>0</v>
      </c>
      <c r="S50" s="54" t="n">
        <f aca="false">'Formato 6 c)'!E58</f>
        <v>0</v>
      </c>
      <c r="T50" s="54" t="n">
        <f aca="false">'Formato 6 c)'!F58</f>
        <v>0</v>
      </c>
      <c r="U50" s="54" t="n">
        <f aca="false">'Formato 6 c)'!G58</f>
        <v>0</v>
      </c>
    </row>
    <row r="51" customFormat="false" ht="15" hidden="false" customHeight="false" outlineLevel="0" collapsed="false">
      <c r="A51" s="32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6,3,2,2,6,0,0</v>
      </c>
      <c r="B51" s="0" t="n">
        <v>6</v>
      </c>
      <c r="C51" s="0" t="n">
        <v>3</v>
      </c>
      <c r="D51" s="0" t="n">
        <v>2</v>
      </c>
      <c r="E51" s="0" t="n">
        <v>2</v>
      </c>
      <c r="F51" s="0" t="n">
        <v>6</v>
      </c>
      <c r="K51" s="0" t="s">
        <v>3117</v>
      </c>
      <c r="P51" s="54" t="n">
        <f aca="false">'Formato 6 c)'!B59</f>
        <v>0</v>
      </c>
      <c r="Q51" s="54" t="n">
        <f aca="false">'Formato 6 c)'!C59</f>
        <v>0</v>
      </c>
      <c r="R51" s="54" t="n">
        <f aca="false">'Formato 6 c)'!D59</f>
        <v>0</v>
      </c>
      <c r="S51" s="54" t="n">
        <f aca="false">'Formato 6 c)'!E59</f>
        <v>0</v>
      </c>
      <c r="T51" s="54" t="n">
        <f aca="false">'Formato 6 c)'!F59</f>
        <v>0</v>
      </c>
      <c r="U51" s="54" t="n">
        <f aca="false">'Formato 6 c)'!G59</f>
        <v>0</v>
      </c>
    </row>
    <row r="52" customFormat="false" ht="15" hidden="false" customHeight="false" outlineLevel="0" collapsed="false">
      <c r="A52" s="32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6,3,2,2,7,0,0</v>
      </c>
      <c r="B52" s="0" t="n">
        <v>6</v>
      </c>
      <c r="C52" s="0" t="n">
        <v>3</v>
      </c>
      <c r="D52" s="0" t="n">
        <v>2</v>
      </c>
      <c r="E52" s="0" t="n">
        <v>2</v>
      </c>
      <c r="F52" s="0" t="n">
        <v>7</v>
      </c>
      <c r="K52" s="0" t="s">
        <v>3118</v>
      </c>
      <c r="P52" s="54" t="n">
        <f aca="false">'Formato 6 c)'!B60</f>
        <v>0</v>
      </c>
      <c r="Q52" s="54" t="n">
        <f aca="false">'Formato 6 c)'!C60</f>
        <v>0</v>
      </c>
      <c r="R52" s="54" t="n">
        <f aca="false">'Formato 6 c)'!D60</f>
        <v>0</v>
      </c>
      <c r="S52" s="54" t="n">
        <f aca="false">'Formato 6 c)'!E60</f>
        <v>0</v>
      </c>
      <c r="T52" s="54" t="n">
        <f aca="false">'Formato 6 c)'!F60</f>
        <v>0</v>
      </c>
      <c r="U52" s="54" t="n">
        <f aca="false">'Formato 6 c)'!G60</f>
        <v>0</v>
      </c>
    </row>
    <row r="53" customFormat="false" ht="15" hidden="false" customHeight="false" outlineLevel="0" collapsed="false">
      <c r="A53" s="32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6,3,2,3,0,0,0</v>
      </c>
      <c r="B53" s="0" t="n">
        <v>6</v>
      </c>
      <c r="C53" s="0" t="n">
        <v>3</v>
      </c>
      <c r="D53" s="0" t="n">
        <v>2</v>
      </c>
      <c r="E53" s="0" t="n">
        <v>3</v>
      </c>
      <c r="J53" s="0" t="s">
        <v>3119</v>
      </c>
      <c r="P53" s="54" t="n">
        <f aca="false">'Formato 6 c)'!B61</f>
        <v>0</v>
      </c>
      <c r="Q53" s="54" t="n">
        <f aca="false">'Formato 6 c)'!C61</f>
        <v>0</v>
      </c>
      <c r="R53" s="54" t="n">
        <f aca="false">'Formato 6 c)'!D61</f>
        <v>0</v>
      </c>
      <c r="S53" s="54" t="n">
        <f aca="false">'Formato 6 c)'!E61</f>
        <v>0</v>
      </c>
      <c r="T53" s="54" t="n">
        <f aca="false">'Formato 6 c)'!F61</f>
        <v>0</v>
      </c>
      <c r="U53" s="54" t="n">
        <f aca="false">'Formato 6 c)'!G61</f>
        <v>0</v>
      </c>
    </row>
    <row r="54" customFormat="false" ht="15" hidden="false" customHeight="false" outlineLevel="0" collapsed="false">
      <c r="A54" s="32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6,3,2,3,1,0,0</v>
      </c>
      <c r="B54" s="0" t="n">
        <v>6</v>
      </c>
      <c r="C54" s="0" t="n">
        <v>3</v>
      </c>
      <c r="D54" s="0" t="n">
        <v>2</v>
      </c>
      <c r="E54" s="0" t="n">
        <v>3</v>
      </c>
      <c r="F54" s="0" t="n">
        <v>1</v>
      </c>
      <c r="K54" s="0" t="s">
        <v>3120</v>
      </c>
      <c r="P54" s="54" t="n">
        <f aca="false">'Formato 6 c)'!B62</f>
        <v>0</v>
      </c>
      <c r="Q54" s="54" t="n">
        <f aca="false">'Formato 6 c)'!C62</f>
        <v>0</v>
      </c>
      <c r="R54" s="54" t="n">
        <f aca="false">'Formato 6 c)'!D62</f>
        <v>0</v>
      </c>
      <c r="S54" s="54" t="n">
        <f aca="false">'Formato 6 c)'!E62</f>
        <v>0</v>
      </c>
      <c r="T54" s="54" t="n">
        <f aca="false">'Formato 6 c)'!F62</f>
        <v>0</v>
      </c>
      <c r="U54" s="54" t="n">
        <f aca="false">'Formato 6 c)'!G62</f>
        <v>0</v>
      </c>
    </row>
    <row r="55" customFormat="false" ht="15" hidden="false" customHeight="false" outlineLevel="0" collapsed="false">
      <c r="A55" s="32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6,3,2,3,2,0,0</v>
      </c>
      <c r="B55" s="0" t="n">
        <v>6</v>
      </c>
      <c r="C55" s="0" t="n">
        <v>3</v>
      </c>
      <c r="D55" s="0" t="n">
        <v>2</v>
      </c>
      <c r="E55" s="0" t="n">
        <v>3</v>
      </c>
      <c r="F55" s="0" t="n">
        <v>2</v>
      </c>
      <c r="K55" s="0" t="s">
        <v>3121</v>
      </c>
      <c r="P55" s="54" t="n">
        <f aca="false">'Formato 6 c)'!B63</f>
        <v>0</v>
      </c>
      <c r="Q55" s="54" t="n">
        <f aca="false">'Formato 6 c)'!C63</f>
        <v>0</v>
      </c>
      <c r="R55" s="54" t="n">
        <f aca="false">'Formato 6 c)'!D63</f>
        <v>0</v>
      </c>
      <c r="S55" s="54" t="n">
        <f aca="false">'Formato 6 c)'!E63</f>
        <v>0</v>
      </c>
      <c r="T55" s="54" t="n">
        <f aca="false">'Formato 6 c)'!F63</f>
        <v>0</v>
      </c>
      <c r="U55" s="54" t="n">
        <f aca="false">'Formato 6 c)'!G63</f>
        <v>0</v>
      </c>
    </row>
    <row r="56" customFormat="false" ht="15" hidden="false" customHeight="false" outlineLevel="0" collapsed="false">
      <c r="A56" s="32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6,3,2,3,3,0,0</v>
      </c>
      <c r="B56" s="0" t="n">
        <v>6</v>
      </c>
      <c r="C56" s="0" t="n">
        <v>3</v>
      </c>
      <c r="D56" s="0" t="n">
        <v>2</v>
      </c>
      <c r="E56" s="0" t="n">
        <v>3</v>
      </c>
      <c r="F56" s="0" t="n">
        <v>3</v>
      </c>
      <c r="K56" s="0" t="s">
        <v>3122</v>
      </c>
      <c r="P56" s="54" t="n">
        <f aca="false">'Formato 6 c)'!B64</f>
        <v>0</v>
      </c>
      <c r="Q56" s="54" t="n">
        <f aca="false">'Formato 6 c)'!C64</f>
        <v>0</v>
      </c>
      <c r="R56" s="54" t="n">
        <f aca="false">'Formato 6 c)'!D64</f>
        <v>0</v>
      </c>
      <c r="S56" s="54" t="n">
        <f aca="false">'Formato 6 c)'!E64</f>
        <v>0</v>
      </c>
      <c r="T56" s="54" t="n">
        <f aca="false">'Formato 6 c)'!F64</f>
        <v>0</v>
      </c>
      <c r="U56" s="54" t="n">
        <f aca="false">'Formato 6 c)'!G64</f>
        <v>0</v>
      </c>
    </row>
    <row r="57" customFormat="false" ht="15" hidden="false" customHeight="false" outlineLevel="0" collapsed="false">
      <c r="A57" s="32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6,3,2,3,4,0,0</v>
      </c>
      <c r="B57" s="0" t="n">
        <v>6</v>
      </c>
      <c r="C57" s="0" t="n">
        <v>3</v>
      </c>
      <c r="D57" s="0" t="n">
        <v>2</v>
      </c>
      <c r="E57" s="0" t="n">
        <v>3</v>
      </c>
      <c r="F57" s="0" t="n">
        <v>4</v>
      </c>
      <c r="K57" s="0" t="s">
        <v>3123</v>
      </c>
      <c r="P57" s="54" t="n">
        <f aca="false">'Formato 6 c)'!B65</f>
        <v>0</v>
      </c>
      <c r="Q57" s="54" t="n">
        <f aca="false">'Formato 6 c)'!C65</f>
        <v>0</v>
      </c>
      <c r="R57" s="54" t="n">
        <f aca="false">'Formato 6 c)'!D65</f>
        <v>0</v>
      </c>
      <c r="S57" s="54" t="n">
        <f aca="false">'Formato 6 c)'!E65</f>
        <v>0</v>
      </c>
      <c r="T57" s="54" t="n">
        <f aca="false">'Formato 6 c)'!F65</f>
        <v>0</v>
      </c>
      <c r="U57" s="54" t="n">
        <f aca="false">'Formato 6 c)'!G65</f>
        <v>0</v>
      </c>
    </row>
    <row r="58" customFormat="false" ht="15" hidden="false" customHeight="false" outlineLevel="0" collapsed="false">
      <c r="A58" s="32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6,3,2,3,5,0,0</v>
      </c>
      <c r="B58" s="0" t="n">
        <v>6</v>
      </c>
      <c r="C58" s="0" t="n">
        <v>3</v>
      </c>
      <c r="D58" s="0" t="n">
        <v>2</v>
      </c>
      <c r="E58" s="0" t="n">
        <v>3</v>
      </c>
      <c r="F58" s="0" t="n">
        <v>5</v>
      </c>
      <c r="K58" s="0" t="s">
        <v>3124</v>
      </c>
      <c r="P58" s="54" t="n">
        <f aca="false">'Formato 6 c)'!B66</f>
        <v>0</v>
      </c>
      <c r="Q58" s="54" t="n">
        <f aca="false">'Formato 6 c)'!C66</f>
        <v>0</v>
      </c>
      <c r="R58" s="54" t="n">
        <f aca="false">'Formato 6 c)'!D66</f>
        <v>0</v>
      </c>
      <c r="S58" s="54" t="n">
        <f aca="false">'Formato 6 c)'!E66</f>
        <v>0</v>
      </c>
      <c r="T58" s="54" t="n">
        <f aca="false">'Formato 6 c)'!F66</f>
        <v>0</v>
      </c>
      <c r="U58" s="54" t="n">
        <f aca="false">'Formato 6 c)'!G66</f>
        <v>0</v>
      </c>
    </row>
    <row r="59" customFormat="false" ht="15" hidden="false" customHeight="false" outlineLevel="0" collapsed="false">
      <c r="A59" s="32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6,3,2,3,6,0,0</v>
      </c>
      <c r="B59" s="0" t="n">
        <v>6</v>
      </c>
      <c r="C59" s="0" t="n">
        <v>3</v>
      </c>
      <c r="D59" s="0" t="n">
        <v>2</v>
      </c>
      <c r="E59" s="0" t="n">
        <v>3</v>
      </c>
      <c r="F59" s="0" t="n">
        <v>6</v>
      </c>
      <c r="K59" s="0" t="s">
        <v>3125</v>
      </c>
      <c r="P59" s="54" t="n">
        <f aca="false">'Formato 6 c)'!B67</f>
        <v>0</v>
      </c>
      <c r="Q59" s="54" t="n">
        <f aca="false">'Formato 6 c)'!C67</f>
        <v>0</v>
      </c>
      <c r="R59" s="54" t="n">
        <f aca="false">'Formato 6 c)'!D67</f>
        <v>0</v>
      </c>
      <c r="S59" s="54" t="n">
        <f aca="false">'Formato 6 c)'!E67</f>
        <v>0</v>
      </c>
      <c r="T59" s="54" t="n">
        <f aca="false">'Formato 6 c)'!F67</f>
        <v>0</v>
      </c>
      <c r="U59" s="54" t="n">
        <f aca="false">'Formato 6 c)'!G67</f>
        <v>0</v>
      </c>
    </row>
    <row r="60" customFormat="false" ht="15" hidden="false" customHeight="false" outlineLevel="0" collapsed="false">
      <c r="A60" s="32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6,3,2,3,7,0,0</v>
      </c>
      <c r="B60" s="0" t="n">
        <v>6</v>
      </c>
      <c r="C60" s="0" t="n">
        <v>3</v>
      </c>
      <c r="D60" s="0" t="n">
        <v>2</v>
      </c>
      <c r="E60" s="0" t="n">
        <v>3</v>
      </c>
      <c r="F60" s="0" t="n">
        <v>7</v>
      </c>
      <c r="K60" s="0" t="s">
        <v>3126</v>
      </c>
      <c r="P60" s="54" t="n">
        <f aca="false">'Formato 6 c)'!B68</f>
        <v>0</v>
      </c>
      <c r="Q60" s="54" t="n">
        <f aca="false">'Formato 6 c)'!C68</f>
        <v>0</v>
      </c>
      <c r="R60" s="54" t="n">
        <f aca="false">'Formato 6 c)'!D68</f>
        <v>0</v>
      </c>
      <c r="S60" s="54" t="n">
        <f aca="false">'Formato 6 c)'!E68</f>
        <v>0</v>
      </c>
      <c r="T60" s="54" t="n">
        <f aca="false">'Formato 6 c)'!F68</f>
        <v>0</v>
      </c>
      <c r="U60" s="54" t="n">
        <f aca="false">'Formato 6 c)'!G68</f>
        <v>0</v>
      </c>
    </row>
    <row r="61" customFormat="false" ht="15" hidden="false" customHeight="false" outlineLevel="0" collapsed="false">
      <c r="A61" s="32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6,3,2,3,8,0,0</v>
      </c>
      <c r="B61" s="0" t="n">
        <v>6</v>
      </c>
      <c r="C61" s="0" t="n">
        <v>3</v>
      </c>
      <c r="D61" s="0" t="n">
        <v>2</v>
      </c>
      <c r="E61" s="0" t="n">
        <v>3</v>
      </c>
      <c r="F61" s="0" t="n">
        <v>8</v>
      </c>
      <c r="K61" s="0" t="s">
        <v>3127</v>
      </c>
      <c r="P61" s="54" t="n">
        <f aca="false">'Formato 6 c)'!B69</f>
        <v>0</v>
      </c>
      <c r="Q61" s="54" t="n">
        <f aca="false">'Formato 6 c)'!C69</f>
        <v>0</v>
      </c>
      <c r="R61" s="54" t="n">
        <f aca="false">'Formato 6 c)'!D69</f>
        <v>0</v>
      </c>
      <c r="S61" s="54" t="n">
        <f aca="false">'Formato 6 c)'!E69</f>
        <v>0</v>
      </c>
      <c r="T61" s="54" t="n">
        <f aca="false">'Formato 6 c)'!F69</f>
        <v>0</v>
      </c>
      <c r="U61" s="54" t="n">
        <f aca="false">'Formato 6 c)'!G69</f>
        <v>0</v>
      </c>
    </row>
    <row r="62" customFormat="false" ht="15" hidden="false" customHeight="false" outlineLevel="0" collapsed="false">
      <c r="A62" s="32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6,3,2,3,9,0,0</v>
      </c>
      <c r="B62" s="0" t="n">
        <v>6</v>
      </c>
      <c r="C62" s="0" t="n">
        <v>3</v>
      </c>
      <c r="D62" s="0" t="n">
        <v>2</v>
      </c>
      <c r="E62" s="0" t="n">
        <v>3</v>
      </c>
      <c r="F62" s="0" t="n">
        <v>9</v>
      </c>
      <c r="K62" s="0" t="s">
        <v>3128</v>
      </c>
      <c r="P62" s="54" t="n">
        <f aca="false">'Formato 6 c)'!B70</f>
        <v>0</v>
      </c>
      <c r="Q62" s="54" t="n">
        <f aca="false">'Formato 6 c)'!C70</f>
        <v>0</v>
      </c>
      <c r="R62" s="54" t="n">
        <f aca="false">'Formato 6 c)'!D70</f>
        <v>0</v>
      </c>
      <c r="S62" s="54" t="n">
        <f aca="false">'Formato 6 c)'!E70</f>
        <v>0</v>
      </c>
      <c r="T62" s="54" t="n">
        <f aca="false">'Formato 6 c)'!F70</f>
        <v>0</v>
      </c>
      <c r="U62" s="54" t="n">
        <f aca="false">'Formato 6 c)'!G70</f>
        <v>0</v>
      </c>
    </row>
    <row r="63" customFormat="false" ht="15" hidden="false" customHeight="false" outlineLevel="0" collapsed="false">
      <c r="A63" s="32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6,3,2,4,0,0,0</v>
      </c>
      <c r="B63" s="0" t="n">
        <v>6</v>
      </c>
      <c r="C63" s="0" t="n">
        <v>3</v>
      </c>
      <c r="D63" s="0" t="n">
        <v>2</v>
      </c>
      <c r="E63" s="0" t="n">
        <v>4</v>
      </c>
      <c r="J63" s="0" t="s">
        <v>3134</v>
      </c>
      <c r="P63" s="54" t="n">
        <f aca="false">'Formato 6 c)'!B71</f>
        <v>0</v>
      </c>
      <c r="Q63" s="54" t="n">
        <f aca="false">'Formato 6 c)'!C71</f>
        <v>0</v>
      </c>
      <c r="R63" s="54" t="n">
        <f aca="false">'Formato 6 c)'!D71</f>
        <v>0</v>
      </c>
      <c r="S63" s="54" t="n">
        <f aca="false">'Formato 6 c)'!E71</f>
        <v>0</v>
      </c>
      <c r="T63" s="54" t="n">
        <f aca="false">'Formato 6 c)'!F71</f>
        <v>0</v>
      </c>
      <c r="U63" s="54" t="n">
        <f aca="false">'Formato 6 c)'!G71</f>
        <v>0</v>
      </c>
    </row>
    <row r="64" customFormat="false" ht="15" hidden="false" customHeight="false" outlineLevel="0" collapsed="false">
      <c r="A64" s="32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6,3,2,4,1,0,0</v>
      </c>
      <c r="B64" s="0" t="n">
        <v>6</v>
      </c>
      <c r="C64" s="0" t="n">
        <v>3</v>
      </c>
      <c r="D64" s="0" t="n">
        <v>2</v>
      </c>
      <c r="E64" s="0" t="n">
        <v>4</v>
      </c>
      <c r="F64" s="0" t="n">
        <v>1</v>
      </c>
      <c r="K64" s="0" t="s">
        <v>3130</v>
      </c>
      <c r="P64" s="54" t="n">
        <f aca="false">'Formato 6 c)'!B72</f>
        <v>0</v>
      </c>
      <c r="Q64" s="54" t="n">
        <f aca="false">'Formato 6 c)'!C72</f>
        <v>0</v>
      </c>
      <c r="R64" s="54" t="n">
        <f aca="false">'Formato 6 c)'!D72</f>
        <v>0</v>
      </c>
      <c r="S64" s="54" t="n">
        <f aca="false">'Formato 6 c)'!E72</f>
        <v>0</v>
      </c>
      <c r="T64" s="54" t="n">
        <f aca="false">'Formato 6 c)'!F72</f>
        <v>0</v>
      </c>
      <c r="U64" s="54" t="n">
        <f aca="false">'Formato 6 c)'!G72</f>
        <v>0</v>
      </c>
    </row>
    <row r="65" customFormat="false" ht="15" hidden="false" customHeight="false" outlineLevel="0" collapsed="false">
      <c r="A65" s="32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6,3,2,4,2,0,0</v>
      </c>
      <c r="B65" s="0" t="n">
        <v>6</v>
      </c>
      <c r="C65" s="0" t="n">
        <v>3</v>
      </c>
      <c r="D65" s="0" t="n">
        <v>2</v>
      </c>
      <c r="E65" s="0" t="n">
        <v>4</v>
      </c>
      <c r="F65" s="0" t="n">
        <v>2</v>
      </c>
      <c r="K65" s="0" t="s">
        <v>3131</v>
      </c>
      <c r="P65" s="54" t="n">
        <f aca="false">'Formato 6 c)'!B73</f>
        <v>0</v>
      </c>
      <c r="Q65" s="54" t="n">
        <f aca="false">'Formato 6 c)'!C73</f>
        <v>0</v>
      </c>
      <c r="R65" s="54" t="n">
        <f aca="false">'Formato 6 c)'!D73</f>
        <v>0</v>
      </c>
      <c r="S65" s="54" t="n">
        <f aca="false">'Formato 6 c)'!E73</f>
        <v>0</v>
      </c>
      <c r="T65" s="54" t="n">
        <f aca="false">'Formato 6 c)'!F73</f>
        <v>0</v>
      </c>
      <c r="U65" s="54" t="n">
        <f aca="false">'Formato 6 c)'!G73</f>
        <v>0</v>
      </c>
    </row>
    <row r="66" customFormat="false" ht="15" hidden="false" customHeight="false" outlineLevel="0" collapsed="false">
      <c r="A66" s="32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6,3,2,4,3,0,0</v>
      </c>
      <c r="B66" s="0" t="n">
        <v>6</v>
      </c>
      <c r="C66" s="0" t="n">
        <v>3</v>
      </c>
      <c r="D66" s="0" t="n">
        <v>2</v>
      </c>
      <c r="E66" s="0" t="n">
        <v>4</v>
      </c>
      <c r="F66" s="0" t="n">
        <v>3</v>
      </c>
      <c r="K66" s="0" t="s">
        <v>3132</v>
      </c>
      <c r="P66" s="54" t="n">
        <f aca="false">'Formato 6 c)'!B74</f>
        <v>0</v>
      </c>
      <c r="Q66" s="54" t="n">
        <f aca="false">'Formato 6 c)'!C74</f>
        <v>0</v>
      </c>
      <c r="R66" s="54" t="n">
        <f aca="false">'Formato 6 c)'!D74</f>
        <v>0</v>
      </c>
      <c r="S66" s="54" t="n">
        <f aca="false">'Formato 6 c)'!E74</f>
        <v>0</v>
      </c>
      <c r="T66" s="54" t="n">
        <f aca="false">'Formato 6 c)'!F74</f>
        <v>0</v>
      </c>
      <c r="U66" s="54" t="n">
        <f aca="false">'Formato 6 c)'!G74</f>
        <v>0</v>
      </c>
    </row>
    <row r="67" customFormat="false" ht="15" hidden="false" customHeight="false" outlineLevel="0" collapsed="false">
      <c r="A67" s="32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 s="0" t="n">
        <v>6</v>
      </c>
      <c r="C67" s="0" t="n">
        <v>3</v>
      </c>
      <c r="D67" s="0" t="n">
        <v>2</v>
      </c>
      <c r="E67" s="0" t="n">
        <v>4</v>
      </c>
      <c r="F67" s="0" t="n">
        <v>4</v>
      </c>
      <c r="K67" s="0" t="s">
        <v>3133</v>
      </c>
      <c r="P67" s="54" t="n">
        <f aca="false">'Formato 6 c)'!B75</f>
        <v>0</v>
      </c>
      <c r="Q67" s="54" t="n">
        <f aca="false">'Formato 6 c)'!C75</f>
        <v>0</v>
      </c>
      <c r="R67" s="54" t="n">
        <f aca="false">'Formato 6 c)'!D75</f>
        <v>0</v>
      </c>
      <c r="S67" s="54" t="n">
        <f aca="false">'Formato 6 c)'!E75</f>
        <v>0</v>
      </c>
      <c r="T67" s="54" t="n">
        <f aca="false">'Formato 6 c)'!F75</f>
        <v>0</v>
      </c>
      <c r="U67" s="54" t="n">
        <f aca="false">'Formato 6 c)'!G75</f>
        <v>0</v>
      </c>
    </row>
    <row r="68" customFormat="false" ht="15" hidden="false" customHeight="false" outlineLevel="0" collapsed="false">
      <c r="A68" s="32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 s="0" t="n">
        <v>6</v>
      </c>
      <c r="C68" s="0" t="n">
        <v>3</v>
      </c>
      <c r="D68" s="0" t="n">
        <v>3</v>
      </c>
      <c r="I68" s="0" t="s">
        <v>3055</v>
      </c>
      <c r="P68" s="54" t="n">
        <f aca="false">'Formato 6 c)'!B77</f>
        <v>1930884.88</v>
      </c>
      <c r="Q68" s="54" t="n">
        <f aca="false">'Formato 6 c)'!C77</f>
        <v>0</v>
      </c>
      <c r="R68" s="54" t="n">
        <f aca="false">'Formato 6 c)'!D77</f>
        <v>1930884.88</v>
      </c>
      <c r="S68" s="54" t="n">
        <f aca="false">'Formato 6 c)'!E77</f>
        <v>633354.1</v>
      </c>
      <c r="T68" s="54" t="n">
        <f aca="false">'Formato 6 c)'!F77</f>
        <v>585605.63</v>
      </c>
      <c r="U68" s="54" t="n">
        <f aca="false">'Formato 6 c)'!G77</f>
        <v>1297530.78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I33"/>
  <sheetViews>
    <sheetView showFormulas="false" showGridLines="true" showRowColHeaders="true" showZeros="true" rightToLeft="false" tabSelected="false" showOutlineSymbols="true" defaultGridColor="true" view="normal" topLeftCell="A17" colorId="64" zoomScale="100" zoomScaleNormal="100" zoomScalePageLayoutView="100" workbookViewId="0">
      <selection pane="topLeft" activeCell="D33" activeCellId="0" sqref="D33"/>
    </sheetView>
  </sheetViews>
  <sheetFormatPr defaultColWidth="10.5390625" defaultRowHeight="15" zeroHeight="false" outlineLevelRow="0" outlineLevelCol="0"/>
  <cols>
    <col collapsed="false" customWidth="true" hidden="false" outlineLevel="0" max="2" min="2" style="0" width="35.85"/>
    <col collapsed="false" customWidth="true" hidden="false" outlineLevel="0" max="3" min="3" style="0" width="50.28"/>
    <col collapsed="false" customWidth="true" hidden="false" outlineLevel="0" max="4" min="4" style="0" width="12.14"/>
  </cols>
  <sheetData>
    <row r="3" customFormat="false" ht="15" hidden="false" customHeight="false" outlineLevel="0" collapsed="false">
      <c r="B3" s="0" t="s">
        <v>0</v>
      </c>
    </row>
    <row r="6" customFormat="false" ht="15" hidden="false" customHeight="false" outlineLevel="0" collapsed="false">
      <c r="B6" s="0" t="s">
        <v>1</v>
      </c>
      <c r="C6" s="10" t="str">
        <f aca="false"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CASA DE LA CULTURA DE CORONEO, GTO., Gobierno del Estado de Guanajuato</v>
      </c>
    </row>
    <row r="7" customFormat="false" ht="15" hidden="false" customHeight="false" outlineLevel="0" collapsed="false">
      <c r="C7" s="0" t="str">
        <f aca="false">CONCATENATE(ENTE_PUBLICO," (a)")</f>
        <v>CASA DE LA CULTURA DE CORONEO, GTO., Gobierno del Estado de Guanajuato (a)</v>
      </c>
    </row>
    <row r="8" customFormat="false" ht="27" hidden="false" customHeight="true" outlineLevel="0" collapsed="false">
      <c r="B8" s="0" t="s">
        <v>3</v>
      </c>
      <c r="C8" s="10" t="s">
        <v>7</v>
      </c>
    </row>
    <row r="10" customFormat="false" ht="25.5" hidden="false" customHeight="true" outlineLevel="0" collapsed="false">
      <c r="B10" s="0" t="s">
        <v>4</v>
      </c>
      <c r="C10" s="10" t="s">
        <v>8</v>
      </c>
    </row>
    <row r="11" customFormat="false" ht="20.25" hidden="false" customHeight="true" outlineLevel="0" collapsed="false">
      <c r="C11" s="10" t="str">
        <f aca="false"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Coroneo, Gobierno del Estado de Guanajuato</v>
      </c>
    </row>
    <row r="12" customFormat="false" ht="15" hidden="false" customHeight="false" outlineLevel="0" collapsed="false">
      <c r="B12" s="0" t="s">
        <v>5</v>
      </c>
      <c r="C12" s="10" t="n">
        <v>2022</v>
      </c>
    </row>
    <row r="14" customFormat="false" ht="15" hidden="false" customHeight="false" outlineLevel="0" collapsed="false">
      <c r="B14" s="0" t="s">
        <v>6</v>
      </c>
      <c r="C14" s="10" t="s">
        <v>9</v>
      </c>
    </row>
    <row r="15" customFormat="false" ht="15" hidden="false" customHeight="false" outlineLevel="0" collapsed="false">
      <c r="C15" s="10" t="n">
        <v>2</v>
      </c>
    </row>
    <row r="16" customFormat="false" ht="15" hidden="false" customHeight="false" outlineLevel="0" collapsed="false">
      <c r="C16" s="10" t="s">
        <v>10</v>
      </c>
    </row>
    <row r="18" customFormat="false" ht="120" hidden="false" customHeight="false" outlineLevel="0" collapsed="false">
      <c r="D18" s="11" t="str">
        <f aca="false"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2022 (k)</v>
      </c>
      <c r="E18" s="11" t="str">
        <f aca="false"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2022 (l)</v>
      </c>
      <c r="F18" s="11" t="str">
        <f aca="false"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2022 (m = g – l)</v>
      </c>
    </row>
    <row r="20" customFormat="false" ht="60" hidden="false" customHeight="false" outlineLevel="0" collapsed="false">
      <c r="D20" s="12" t="str">
        <f aca="false">CONCATENATE(ANIO_INFORME, " (d)")</f>
        <v>2022 (d)</v>
      </c>
      <c r="E20" s="13" t="str">
        <f aca="false">CONCATENATE("31 de diciembre de ",ANIO_INFORME-1, " (e)")</f>
        <v>31 de diciembre de 2021 (e)</v>
      </c>
      <c r="F20" s="14" t="str">
        <f aca="false">CONCATENATE("Saldo al 31 de diciembre de ",ANIO_INFORME-1, " (d)")</f>
        <v>Saldo al 31 de diciembre de 2021 (d)</v>
      </c>
    </row>
    <row r="23" customFormat="false" ht="15" hidden="false" customHeight="false" outlineLevel="0" collapsed="false">
      <c r="D23" s="15" t="n">
        <f aca="false">ANIO_INFORME + 1</f>
        <v>2023</v>
      </c>
      <c r="E23" s="16" t="str">
        <f aca="false">CONCATENATE(ANIO_INFORME + 2, " (d)")</f>
        <v>2024 (d)</v>
      </c>
      <c r="F23" s="16" t="str">
        <f aca="false">CONCATENATE(ANIO_INFORME + 3, " (d)")</f>
        <v>2025 (d)</v>
      </c>
      <c r="G23" s="16" t="str">
        <f aca="false">CONCATENATE(ANIO_INFORME + 4, " (d)")</f>
        <v>2026 (d)</v>
      </c>
      <c r="H23" s="16" t="str">
        <f aca="false">CONCATENATE(ANIO_INFORME + 5, " (d)")</f>
        <v>2027 (d)</v>
      </c>
      <c r="I23" s="16" t="str">
        <f aca="false">CONCATENATE(ANIO_INFORME + 6, " (d)")</f>
        <v>2028 (d)</v>
      </c>
    </row>
    <row r="25" customFormat="false" ht="15" hidden="false" customHeight="false" outlineLevel="0" collapsed="false">
      <c r="D25" s="17" t="str">
        <f aca="false">CONCATENATE(ANIO_INFORME - 5, " ",CHAR(185)," (c)")</f>
        <v>2017 ¹ (c)</v>
      </c>
      <c r="E25" s="17" t="str">
        <f aca="false">CONCATENATE(ANIO_INFORME - 4, " ",CHAR(185)," (c)")</f>
        <v>2018 ¹ (c)</v>
      </c>
      <c r="F25" s="17" t="str">
        <f aca="false">CONCATENATE(ANIO_INFORME - 3, " ",CHAR(185)," (c)")</f>
        <v>2019 ¹ (c)</v>
      </c>
      <c r="G25" s="17" t="str">
        <f aca="false">CONCATENATE(ANIO_INFORME - 2, " ",CHAR(185)," (c)")</f>
        <v>2020 ¹ (c)</v>
      </c>
      <c r="H25" s="17" t="str">
        <f aca="false">CONCATENATE(ANIO_INFORME - 1, " ",CHAR(185)," (c)")</f>
        <v>2021 ¹ (c)</v>
      </c>
      <c r="I25" s="15" t="n">
        <f aca="false">ANIO_INFORME</f>
        <v>2022</v>
      </c>
    </row>
    <row r="26" customFormat="false" ht="15" hidden="false" customHeight="false" outlineLevel="0" collapsed="false">
      <c r="D26" s="18"/>
    </row>
    <row r="29" customFormat="false" ht="15" hidden="false" customHeight="false" outlineLevel="0" collapsed="false">
      <c r="D29" s="0" t="s">
        <v>11</v>
      </c>
      <c r="E29" s="0" t="s">
        <v>12</v>
      </c>
    </row>
    <row r="30" customFormat="false" ht="15" hidden="false" customHeight="false" outlineLevel="0" collapsed="false">
      <c r="D30" s="19" t="n">
        <v>-1.79769313486231E+100</v>
      </c>
      <c r="E30" s="19" t="n">
        <v>1.79769313486231E+100</v>
      </c>
    </row>
    <row r="32" customFormat="false" ht="15" hidden="false" customHeight="false" outlineLevel="0" collapsed="false">
      <c r="D32" s="0" t="s">
        <v>13</v>
      </c>
      <c r="E32" s="0" t="s">
        <v>14</v>
      </c>
    </row>
    <row r="33" customFormat="false" ht="15" hidden="false" customHeight="false" outlineLevel="0" collapsed="false">
      <c r="D33" s="20" t="n">
        <v>36526</v>
      </c>
      <c r="E33" s="20" t="n">
        <v>55153</v>
      </c>
    </row>
  </sheetData>
  <sheetProtection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4"/>
  <sheetViews>
    <sheetView showFormulas="false" showGridLines="false" showRowColHeaders="true" showZeros="true" rightToLeft="false" tabSelected="false" showOutlineSymbols="true" defaultGridColor="true" view="normal" topLeftCell="B10" colorId="64" zoomScale="90" zoomScaleNormal="90" zoomScalePageLayoutView="100" workbookViewId="0">
      <selection pane="topLeft" activeCell="B32" activeCellId="0" sqref="B32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111.85"/>
    <col collapsed="false" customWidth="true" hidden="false" outlineLevel="0" max="6" min="2" style="138" width="20.71"/>
    <col collapsed="false" customWidth="true" hidden="false" outlineLevel="0" max="7" min="7" style="138" width="17.57"/>
    <col collapsed="false" customWidth="false" hidden="true" outlineLevel="0" max="1024" min="8" style="0" width="10.85"/>
  </cols>
  <sheetData>
    <row r="1" customFormat="false" ht="54" hidden="false" customHeight="true" outlineLevel="0" collapsed="false">
      <c r="A1" s="109" t="s">
        <v>3135</v>
      </c>
      <c r="B1" s="109"/>
      <c r="C1" s="109"/>
      <c r="D1" s="109"/>
      <c r="E1" s="109"/>
      <c r="F1" s="109"/>
      <c r="G1" s="109"/>
    </row>
    <row r="2" customFormat="false" ht="15" hidden="false" customHeight="false" outlineLevel="0" collapsed="false">
      <c r="A2" s="24" t="str">
        <f aca="false">ENTE_PUBLICO_A</f>
        <v>CASA DE LA CULTURA DE CORONEO, GTO., Gobierno del Estado de Guanajuato (a)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6" t="s">
        <v>2899</v>
      </c>
      <c r="B3" s="26"/>
      <c r="C3" s="26"/>
      <c r="D3" s="26"/>
      <c r="E3" s="26"/>
      <c r="F3" s="26"/>
      <c r="G3" s="26"/>
    </row>
    <row r="4" customFormat="false" ht="15" hidden="false" customHeight="false" outlineLevel="0" collapsed="false">
      <c r="A4" s="26" t="s">
        <v>3136</v>
      </c>
      <c r="B4" s="26"/>
      <c r="C4" s="26"/>
      <c r="D4" s="26"/>
      <c r="E4" s="26"/>
      <c r="F4" s="26"/>
      <c r="G4" s="26"/>
    </row>
    <row r="5" customFormat="false" ht="15" hidden="false" customHeight="false" outlineLevel="0" collapsed="false">
      <c r="A5" s="26" t="str">
        <f aca="false">TRIMESTRE</f>
        <v>Del 1 de enero al 30 de junio de 2022 (b)</v>
      </c>
      <c r="B5" s="26"/>
      <c r="C5" s="26"/>
      <c r="D5" s="26"/>
      <c r="E5" s="26"/>
      <c r="F5" s="26"/>
      <c r="G5" s="26"/>
    </row>
    <row r="6" customFormat="false" ht="15" hidden="false" customHeight="false" outlineLevel="0" collapsed="false">
      <c r="A6" s="27" t="s">
        <v>2359</v>
      </c>
      <c r="B6" s="27"/>
      <c r="C6" s="27"/>
      <c r="D6" s="27"/>
      <c r="E6" s="27"/>
      <c r="F6" s="27"/>
      <c r="G6" s="27"/>
    </row>
    <row r="7" customFormat="false" ht="15" hidden="false" customHeight="true" outlineLevel="0" collapsed="false">
      <c r="A7" s="102" t="s">
        <v>3137</v>
      </c>
      <c r="B7" s="58" t="s">
        <v>2901</v>
      </c>
      <c r="C7" s="58"/>
      <c r="D7" s="58"/>
      <c r="E7" s="58"/>
      <c r="F7" s="58"/>
      <c r="G7" s="58" t="s">
        <v>2902</v>
      </c>
    </row>
    <row r="8" customFormat="false" ht="29.25" hidden="false" customHeight="true" outlineLevel="0" collapsed="false">
      <c r="A8" s="102"/>
      <c r="B8" s="58" t="s">
        <v>2903</v>
      </c>
      <c r="C8" s="139" t="s">
        <v>3066</v>
      </c>
      <c r="D8" s="139" t="s">
        <v>2778</v>
      </c>
      <c r="E8" s="139" t="s">
        <v>2702</v>
      </c>
      <c r="F8" s="139" t="s">
        <v>2719</v>
      </c>
      <c r="G8" s="58"/>
    </row>
    <row r="9" customFormat="false" ht="15" hidden="false" customHeight="false" outlineLevel="0" collapsed="false">
      <c r="A9" s="103" t="s">
        <v>3138</v>
      </c>
      <c r="B9" s="140" t="n">
        <f aca="false">SUM(B10,B11,B12,B15,B16,B19)</f>
        <v>1226651.6</v>
      </c>
      <c r="C9" s="140" t="n">
        <f aca="false">SUM(C10,C11,C12,C15,C16,C19)</f>
        <v>0</v>
      </c>
      <c r="D9" s="140" t="n">
        <f aca="false">SUM(D10,D11,D12,D15,D16,D19)</f>
        <v>1226651.6</v>
      </c>
      <c r="E9" s="140" t="n">
        <f aca="false">SUM(E10,E11,E12,E15,E16,E19)</f>
        <v>517422.38</v>
      </c>
      <c r="F9" s="140" t="n">
        <f aca="false">SUM(F10,F11,F12,F15,F16,F19)</f>
        <v>472001.8</v>
      </c>
      <c r="G9" s="140" t="n">
        <f aca="false">SUM(G10,G11,G12,G15,G16,G19)</f>
        <v>709229.22</v>
      </c>
    </row>
    <row r="10" customFormat="false" ht="15" hidden="false" customHeight="false" outlineLevel="0" collapsed="false">
      <c r="A10" s="83" t="s">
        <v>3139</v>
      </c>
      <c r="B10" s="141" t="n">
        <v>1226651.6</v>
      </c>
      <c r="C10" s="141" t="n">
        <v>0</v>
      </c>
      <c r="D10" s="141" t="n">
        <v>1226651.6</v>
      </c>
      <c r="E10" s="141" t="n">
        <v>517422.38</v>
      </c>
      <c r="F10" s="141" t="n">
        <v>472001.8</v>
      </c>
      <c r="G10" s="141" t="n">
        <f aca="false">D10-E10</f>
        <v>709229.22</v>
      </c>
    </row>
    <row r="11" customFormat="false" ht="15" hidden="false" customHeight="false" outlineLevel="0" collapsed="false">
      <c r="A11" s="83" t="s">
        <v>3140</v>
      </c>
      <c r="B11" s="141" t="n">
        <v>0</v>
      </c>
      <c r="C11" s="141" t="n">
        <v>0</v>
      </c>
      <c r="D11" s="141" t="n">
        <v>0</v>
      </c>
      <c r="E11" s="141" t="n">
        <v>0</v>
      </c>
      <c r="F11" s="141" t="n">
        <v>0</v>
      </c>
      <c r="G11" s="141" t="n">
        <f aca="false">D11-E11</f>
        <v>0</v>
      </c>
    </row>
    <row r="12" customFormat="false" ht="15" hidden="false" customHeight="false" outlineLevel="0" collapsed="false">
      <c r="A12" s="83" t="s">
        <v>3141</v>
      </c>
      <c r="B12" s="141" t="n">
        <f aca="false">B13+B14</f>
        <v>0</v>
      </c>
      <c r="C12" s="141" t="n">
        <f aca="false">C13+C14</f>
        <v>0</v>
      </c>
      <c r="D12" s="141" t="n">
        <f aca="false">D13+D14</f>
        <v>0</v>
      </c>
      <c r="E12" s="141" t="n">
        <f aca="false">E13+E14</f>
        <v>0</v>
      </c>
      <c r="F12" s="141" t="n">
        <f aca="false">F13+F14</f>
        <v>0</v>
      </c>
      <c r="G12" s="141" t="n">
        <f aca="false">G13+G14</f>
        <v>0</v>
      </c>
    </row>
    <row r="13" customFormat="false" ht="15" hidden="false" customHeight="false" outlineLevel="0" collapsed="false">
      <c r="A13" s="95" t="s">
        <v>3142</v>
      </c>
      <c r="B13" s="141" t="n">
        <v>0</v>
      </c>
      <c r="C13" s="141" t="n">
        <v>0</v>
      </c>
      <c r="D13" s="141" t="n">
        <v>0</v>
      </c>
      <c r="E13" s="141" t="n">
        <v>0</v>
      </c>
      <c r="F13" s="141" t="n">
        <v>0</v>
      </c>
      <c r="G13" s="141" t="n">
        <f aca="false">D13-E13</f>
        <v>0</v>
      </c>
    </row>
    <row r="14" customFormat="false" ht="15" hidden="false" customHeight="false" outlineLevel="0" collapsed="false">
      <c r="A14" s="95" t="s">
        <v>3143</v>
      </c>
      <c r="B14" s="141" t="n">
        <v>0</v>
      </c>
      <c r="C14" s="141" t="n">
        <v>0</v>
      </c>
      <c r="D14" s="141" t="n">
        <v>0</v>
      </c>
      <c r="E14" s="141" t="n">
        <v>0</v>
      </c>
      <c r="F14" s="141" t="n">
        <v>0</v>
      </c>
      <c r="G14" s="141" t="n">
        <f aca="false">D14-E14</f>
        <v>0</v>
      </c>
    </row>
    <row r="15" customFormat="false" ht="15" hidden="false" customHeight="false" outlineLevel="0" collapsed="false">
      <c r="A15" s="83" t="s">
        <v>3144</v>
      </c>
      <c r="B15" s="141" t="n">
        <v>0</v>
      </c>
      <c r="C15" s="141" t="n">
        <v>0</v>
      </c>
      <c r="D15" s="141" t="n">
        <v>0</v>
      </c>
      <c r="E15" s="141" t="n">
        <v>0</v>
      </c>
      <c r="F15" s="141" t="n">
        <v>0</v>
      </c>
      <c r="G15" s="141" t="n">
        <f aca="false">D15-E15</f>
        <v>0</v>
      </c>
    </row>
    <row r="16" customFormat="false" ht="15" hidden="false" customHeight="false" outlineLevel="0" collapsed="false">
      <c r="A16" s="133" t="s">
        <v>3145</v>
      </c>
      <c r="B16" s="141" t="n">
        <f aca="false">B17+B18</f>
        <v>0</v>
      </c>
      <c r="C16" s="141" t="n">
        <f aca="false">C17+C18</f>
        <v>0</v>
      </c>
      <c r="D16" s="141" t="n">
        <f aca="false">D17+D18</f>
        <v>0</v>
      </c>
      <c r="E16" s="141" t="n">
        <f aca="false">E17+E18</f>
        <v>0</v>
      </c>
      <c r="F16" s="141" t="n">
        <f aca="false">F17+F18</f>
        <v>0</v>
      </c>
      <c r="G16" s="141" t="n">
        <f aca="false">G17+G18</f>
        <v>0</v>
      </c>
    </row>
    <row r="17" customFormat="false" ht="15" hidden="false" customHeight="false" outlineLevel="0" collapsed="false">
      <c r="A17" s="95" t="s">
        <v>3146</v>
      </c>
      <c r="B17" s="141" t="n">
        <v>0</v>
      </c>
      <c r="C17" s="141" t="n">
        <v>0</v>
      </c>
      <c r="D17" s="141" t="n">
        <v>0</v>
      </c>
      <c r="E17" s="141" t="n">
        <v>0</v>
      </c>
      <c r="F17" s="141" t="n">
        <v>0</v>
      </c>
      <c r="G17" s="141" t="n">
        <f aca="false">D17-E17</f>
        <v>0</v>
      </c>
    </row>
    <row r="18" customFormat="false" ht="15" hidden="false" customHeight="false" outlineLevel="0" collapsed="false">
      <c r="A18" s="95" t="s">
        <v>3147</v>
      </c>
      <c r="B18" s="141" t="n">
        <v>0</v>
      </c>
      <c r="C18" s="141" t="n">
        <v>0</v>
      </c>
      <c r="D18" s="141" t="n">
        <v>0</v>
      </c>
      <c r="E18" s="141" t="n">
        <v>0</v>
      </c>
      <c r="F18" s="141" t="n">
        <v>0</v>
      </c>
      <c r="G18" s="141" t="n">
        <f aca="false">D18-E18</f>
        <v>0</v>
      </c>
    </row>
    <row r="19" customFormat="false" ht="15" hidden="false" customHeight="false" outlineLevel="0" collapsed="false">
      <c r="A19" s="83" t="s">
        <v>3148</v>
      </c>
      <c r="B19" s="141" t="n">
        <v>0</v>
      </c>
      <c r="C19" s="141" t="n">
        <v>0</v>
      </c>
      <c r="D19" s="141" t="n">
        <v>0</v>
      </c>
      <c r="E19" s="141" t="n">
        <v>0</v>
      </c>
      <c r="F19" s="141" t="n">
        <v>0</v>
      </c>
      <c r="G19" s="141" t="n">
        <f aca="false">D19-E19</f>
        <v>0</v>
      </c>
    </row>
    <row r="20" customFormat="false" ht="15" hidden="false" customHeight="false" outlineLevel="0" collapsed="false">
      <c r="A20" s="37"/>
      <c r="B20" s="142"/>
      <c r="C20" s="142"/>
      <c r="D20" s="142"/>
      <c r="E20" s="142"/>
      <c r="F20" s="142"/>
      <c r="G20" s="142"/>
    </row>
    <row r="21" s="10" customFormat="true" ht="15" hidden="false" customHeight="false" outlineLevel="0" collapsed="false">
      <c r="A21" s="143" t="s">
        <v>3149</v>
      </c>
      <c r="B21" s="140" t="n">
        <f aca="false">SUM(B22,B23,B24,B27,B28,B31)</f>
        <v>0</v>
      </c>
      <c r="C21" s="140" t="n">
        <f aca="false">SUM(C22,C23,C24,C27,C28,C31)</f>
        <v>0</v>
      </c>
      <c r="D21" s="140" t="n">
        <f aca="false">SUM(D22,D23,D24,D27,D28,D31)</f>
        <v>0</v>
      </c>
      <c r="E21" s="140" t="n">
        <f aca="false">SUM(E22,E23,E24,E27,E28,E31)</f>
        <v>0</v>
      </c>
      <c r="F21" s="140" t="n">
        <f aca="false">SUM(F22,F23,F24,F27,F28,F31)</f>
        <v>0</v>
      </c>
      <c r="G21" s="140" t="n">
        <f aca="false">SUM(G22,G23,G24,G27,G28,G31)</f>
        <v>0</v>
      </c>
    </row>
    <row r="22" s="10" customFormat="true" ht="15" hidden="false" customHeight="false" outlineLevel="0" collapsed="false">
      <c r="A22" s="83" t="s">
        <v>3139</v>
      </c>
      <c r="B22" s="141" t="n">
        <v>0</v>
      </c>
      <c r="C22" s="141" t="n">
        <v>0</v>
      </c>
      <c r="D22" s="141" t="n">
        <v>0</v>
      </c>
      <c r="E22" s="141" t="n">
        <v>0</v>
      </c>
      <c r="F22" s="141" t="n">
        <v>0</v>
      </c>
      <c r="G22" s="141" t="n">
        <f aca="false">D22-E22</f>
        <v>0</v>
      </c>
    </row>
    <row r="23" s="10" customFormat="true" ht="15" hidden="false" customHeight="false" outlineLevel="0" collapsed="false">
      <c r="A23" s="83" t="s">
        <v>3140</v>
      </c>
      <c r="B23" s="141" t="n">
        <v>0</v>
      </c>
      <c r="C23" s="141" t="n">
        <v>0</v>
      </c>
      <c r="D23" s="141" t="n">
        <v>0</v>
      </c>
      <c r="E23" s="141" t="n">
        <v>0</v>
      </c>
      <c r="F23" s="141" t="n">
        <v>0</v>
      </c>
      <c r="G23" s="141" t="n">
        <f aca="false">D23-E23</f>
        <v>0</v>
      </c>
    </row>
    <row r="24" s="10" customFormat="true" ht="15" hidden="false" customHeight="false" outlineLevel="0" collapsed="false">
      <c r="A24" s="83" t="s">
        <v>3141</v>
      </c>
      <c r="B24" s="141" t="n">
        <f aca="false">B25+B26</f>
        <v>0</v>
      </c>
      <c r="C24" s="141" t="n">
        <f aca="false">C25+C26</f>
        <v>0</v>
      </c>
      <c r="D24" s="141" t="n">
        <f aca="false">D25+D26</f>
        <v>0</v>
      </c>
      <c r="E24" s="141" t="n">
        <f aca="false">E25+E26</f>
        <v>0</v>
      </c>
      <c r="F24" s="141" t="n">
        <f aca="false">F25+F26</f>
        <v>0</v>
      </c>
      <c r="G24" s="141" t="n">
        <f aca="false">G25+G26</f>
        <v>0</v>
      </c>
    </row>
    <row r="25" s="10" customFormat="true" ht="15" hidden="false" customHeight="false" outlineLevel="0" collapsed="false">
      <c r="A25" s="95" t="s">
        <v>3142</v>
      </c>
      <c r="B25" s="141" t="n">
        <v>0</v>
      </c>
      <c r="C25" s="141" t="n">
        <v>0</v>
      </c>
      <c r="D25" s="141" t="n">
        <v>0</v>
      </c>
      <c r="E25" s="141" t="n">
        <v>0</v>
      </c>
      <c r="F25" s="141" t="n">
        <v>0</v>
      </c>
      <c r="G25" s="141" t="n">
        <f aca="false">D25-E25</f>
        <v>0</v>
      </c>
    </row>
    <row r="26" s="10" customFormat="true" ht="15" hidden="false" customHeight="false" outlineLevel="0" collapsed="false">
      <c r="A26" s="95" t="s">
        <v>3143</v>
      </c>
      <c r="B26" s="141" t="n">
        <v>0</v>
      </c>
      <c r="C26" s="141" t="n">
        <v>0</v>
      </c>
      <c r="D26" s="141" t="n">
        <v>0</v>
      </c>
      <c r="E26" s="141" t="n">
        <v>0</v>
      </c>
      <c r="F26" s="141" t="n">
        <v>0</v>
      </c>
      <c r="G26" s="141" t="n">
        <f aca="false">D26-E26</f>
        <v>0</v>
      </c>
    </row>
    <row r="27" s="10" customFormat="true" ht="15" hidden="false" customHeight="false" outlineLevel="0" collapsed="false">
      <c r="A27" s="83" t="s">
        <v>3144</v>
      </c>
      <c r="B27" s="141" t="n">
        <v>0</v>
      </c>
      <c r="C27" s="141" t="n">
        <v>0</v>
      </c>
      <c r="D27" s="141" t="n">
        <v>0</v>
      </c>
      <c r="E27" s="141" t="n">
        <v>0</v>
      </c>
      <c r="F27" s="141" t="n">
        <v>0</v>
      </c>
      <c r="G27" s="141" t="n">
        <f aca="false">D27-E27</f>
        <v>0</v>
      </c>
    </row>
    <row r="28" s="10" customFormat="true" ht="15" hidden="false" customHeight="false" outlineLevel="0" collapsed="false">
      <c r="A28" s="133" t="s">
        <v>3145</v>
      </c>
      <c r="B28" s="141" t="n">
        <f aca="false">B29+B30</f>
        <v>0</v>
      </c>
      <c r="C28" s="141" t="n">
        <f aca="false">C29+C30</f>
        <v>0</v>
      </c>
      <c r="D28" s="141" t="n">
        <f aca="false">D29+D30</f>
        <v>0</v>
      </c>
      <c r="E28" s="141" t="n">
        <f aca="false">E29+E30</f>
        <v>0</v>
      </c>
      <c r="F28" s="141" t="n">
        <f aca="false">F29+F30</f>
        <v>0</v>
      </c>
      <c r="G28" s="141" t="n">
        <f aca="false">G29+G30</f>
        <v>0</v>
      </c>
    </row>
    <row r="29" s="10" customFormat="true" ht="15" hidden="false" customHeight="false" outlineLevel="0" collapsed="false">
      <c r="A29" s="95" t="s">
        <v>3146</v>
      </c>
      <c r="B29" s="141" t="n">
        <v>0</v>
      </c>
      <c r="C29" s="141" t="n">
        <v>0</v>
      </c>
      <c r="D29" s="141" t="n">
        <v>0</v>
      </c>
      <c r="E29" s="141" t="n">
        <v>0</v>
      </c>
      <c r="F29" s="141" t="n">
        <v>0</v>
      </c>
      <c r="G29" s="141" t="n">
        <f aca="false">D29-E29</f>
        <v>0</v>
      </c>
    </row>
    <row r="30" s="10" customFormat="true" ht="15" hidden="false" customHeight="false" outlineLevel="0" collapsed="false">
      <c r="A30" s="95" t="s">
        <v>3147</v>
      </c>
      <c r="B30" s="141" t="n">
        <v>0</v>
      </c>
      <c r="C30" s="141" t="n">
        <v>0</v>
      </c>
      <c r="D30" s="141" t="n">
        <v>0</v>
      </c>
      <c r="E30" s="141" t="n">
        <v>0</v>
      </c>
      <c r="F30" s="141" t="n">
        <v>0</v>
      </c>
      <c r="G30" s="141" t="n">
        <f aca="false">D30-E30</f>
        <v>0</v>
      </c>
    </row>
    <row r="31" s="10" customFormat="true" ht="15" hidden="false" customHeight="false" outlineLevel="0" collapsed="false">
      <c r="A31" s="83" t="s">
        <v>3148</v>
      </c>
      <c r="B31" s="141" t="n">
        <v>0</v>
      </c>
      <c r="C31" s="141" t="n">
        <v>0</v>
      </c>
      <c r="D31" s="141" t="n">
        <v>0</v>
      </c>
      <c r="E31" s="141" t="n">
        <v>0</v>
      </c>
      <c r="F31" s="141" t="n">
        <v>0</v>
      </c>
      <c r="G31" s="141" t="n">
        <f aca="false">D31-E31</f>
        <v>0</v>
      </c>
    </row>
    <row r="32" customFormat="false" ht="15" hidden="false" customHeight="false" outlineLevel="0" collapsed="false">
      <c r="A32" s="37"/>
      <c r="B32" s="142"/>
      <c r="C32" s="142"/>
      <c r="D32" s="142"/>
      <c r="E32" s="142"/>
      <c r="F32" s="142"/>
      <c r="G32" s="142"/>
    </row>
    <row r="33" customFormat="false" ht="15" hidden="false" customHeight="false" outlineLevel="0" collapsed="false">
      <c r="A33" s="45" t="s">
        <v>3150</v>
      </c>
      <c r="B33" s="140" t="n">
        <f aca="false">B21+B9</f>
        <v>1226651.6</v>
      </c>
      <c r="C33" s="140" t="n">
        <f aca="false">C21+C9</f>
        <v>0</v>
      </c>
      <c r="D33" s="140" t="n">
        <f aca="false">D21+D9</f>
        <v>1226651.6</v>
      </c>
      <c r="E33" s="140" t="n">
        <f aca="false">E21+E9</f>
        <v>517422.38</v>
      </c>
      <c r="F33" s="140" t="n">
        <f aca="false">F21+F9</f>
        <v>472001.8</v>
      </c>
      <c r="G33" s="140" t="n">
        <f aca="false">G21+G9</f>
        <v>709229.22</v>
      </c>
    </row>
    <row r="34" customFormat="false" ht="15" hidden="false" customHeight="false" outlineLevel="0" collapsed="false">
      <c r="A34" s="53"/>
      <c r="B34" s="144"/>
      <c r="C34" s="144"/>
      <c r="D34" s="144"/>
      <c r="E34" s="144"/>
      <c r="F34" s="144"/>
      <c r="G34" s="144"/>
    </row>
  </sheetData>
  <sheetProtection sheet="true" password="92cf" objects="true" scenarios="true"/>
  <mergeCells count="9">
    <mergeCell ref="A1:G1"/>
    <mergeCell ref="A2:G2"/>
    <mergeCell ref="A3:G3"/>
    <mergeCell ref="A4:G4"/>
    <mergeCell ref="A5:G5"/>
    <mergeCell ref="A6:G6"/>
    <mergeCell ref="A7:A8"/>
    <mergeCell ref="B7:F7"/>
    <mergeCell ref="G7:G8"/>
  </mergeCells>
  <dataValidations count="1">
    <dataValidation allowBlank="true" operator="between" showDropDown="false" showErrorMessage="true" showInputMessage="true" sqref="B9:G33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8" activeCellId="0" sqref="O38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2983</v>
      </c>
      <c r="Q1" s="0" t="s">
        <v>2842</v>
      </c>
      <c r="R1" s="0" t="s">
        <v>2843</v>
      </c>
      <c r="S1" s="0" t="s">
        <v>2741</v>
      </c>
      <c r="T1" s="0" t="s">
        <v>2984</v>
      </c>
      <c r="U1" s="0" t="s">
        <v>2985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 s="0" t="n">
        <v>6</v>
      </c>
      <c r="C2" s="0" t="n">
        <v>4</v>
      </c>
      <c r="D2" s="0" t="n">
        <v>1</v>
      </c>
      <c r="I2" s="0" t="s">
        <v>2748</v>
      </c>
      <c r="P2" s="54" t="n">
        <f aca="false">'Formato 6 d)'!B9</f>
        <v>1226651.6</v>
      </c>
      <c r="Q2" s="54" t="n">
        <f aca="false">'Formato 6 d)'!C9</f>
        <v>0</v>
      </c>
      <c r="R2" s="54" t="n">
        <f aca="false">'Formato 6 d)'!D9</f>
        <v>1226651.6</v>
      </c>
      <c r="S2" s="54" t="n">
        <f aca="false">'Formato 6 d)'!E9</f>
        <v>517422.38</v>
      </c>
      <c r="T2" s="54" t="n">
        <f aca="false">'Formato 6 d)'!F9</f>
        <v>472001.8</v>
      </c>
      <c r="U2" s="54" t="n">
        <f aca="false">'Formato 6 d)'!G9</f>
        <v>709229.22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 s="0" t="n">
        <v>6</v>
      </c>
      <c r="C3" s="0" t="n">
        <v>4</v>
      </c>
      <c r="D3" s="0" t="n">
        <v>1</v>
      </c>
      <c r="E3" s="0" t="n">
        <v>1</v>
      </c>
      <c r="J3" s="0" t="s">
        <v>3151</v>
      </c>
      <c r="P3" s="54" t="n">
        <f aca="false">'Formato 6 d)'!B10</f>
        <v>1226651.6</v>
      </c>
      <c r="Q3" s="54" t="n">
        <f aca="false">'Formato 6 d)'!C10</f>
        <v>0</v>
      </c>
      <c r="R3" s="54" t="n">
        <f aca="false">'Formato 6 d)'!D10</f>
        <v>1226651.6</v>
      </c>
      <c r="S3" s="54" t="n">
        <f aca="false">'Formato 6 d)'!E10</f>
        <v>517422.38</v>
      </c>
      <c r="T3" s="54" t="n">
        <f aca="false">'Formato 6 d)'!F10</f>
        <v>472001.8</v>
      </c>
      <c r="U3" s="54" t="n">
        <f aca="false">'Formato 6 d)'!G10</f>
        <v>709229.22</v>
      </c>
      <c r="V3" s="54"/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 s="0" t="n">
        <v>6</v>
      </c>
      <c r="C4" s="0" t="n">
        <v>4</v>
      </c>
      <c r="D4" s="0" t="n">
        <v>1</v>
      </c>
      <c r="E4" s="0" t="n">
        <v>2</v>
      </c>
      <c r="J4" s="0" t="s">
        <v>3152</v>
      </c>
      <c r="P4" s="54" t="n">
        <f aca="false">'Formato 6 d)'!B11</f>
        <v>0</v>
      </c>
      <c r="Q4" s="54" t="n">
        <f aca="false">'Formato 6 d)'!C11</f>
        <v>0</v>
      </c>
      <c r="R4" s="54" t="n">
        <f aca="false">'Formato 6 d)'!D11</f>
        <v>0</v>
      </c>
      <c r="S4" s="54" t="n">
        <f aca="false">'Formato 6 d)'!E11</f>
        <v>0</v>
      </c>
      <c r="T4" s="54" t="n">
        <f aca="false">'Formato 6 d)'!F11</f>
        <v>0</v>
      </c>
      <c r="U4" s="54" t="n">
        <f aca="false">'Formato 6 d)'!G11</f>
        <v>0</v>
      </c>
      <c r="V4" s="54"/>
    </row>
    <row r="5" customFormat="false" ht="15" hidden="false" customHeight="false" outlineLevel="0" collapsed="false">
      <c r="A5" s="32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 s="0" t="n">
        <v>6</v>
      </c>
      <c r="C5" s="0" t="n">
        <v>4</v>
      </c>
      <c r="D5" s="0" t="n">
        <v>1</v>
      </c>
      <c r="E5" s="0" t="n">
        <v>3</v>
      </c>
      <c r="J5" s="0" t="s">
        <v>3153</v>
      </c>
      <c r="P5" s="54" t="n">
        <f aca="false">'Formato 6 d)'!B12</f>
        <v>0</v>
      </c>
      <c r="Q5" s="54" t="n">
        <f aca="false">'Formato 6 d)'!C12</f>
        <v>0</v>
      </c>
      <c r="R5" s="54" t="n">
        <f aca="false">'Formato 6 d)'!D12</f>
        <v>0</v>
      </c>
      <c r="S5" s="54" t="n">
        <f aca="false">'Formato 6 d)'!E12</f>
        <v>0</v>
      </c>
      <c r="T5" s="54" t="n">
        <f aca="false">'Formato 6 d)'!F12</f>
        <v>0</v>
      </c>
      <c r="U5" s="54" t="n">
        <f aca="false">'Formato 6 d)'!G12</f>
        <v>0</v>
      </c>
      <c r="V5" s="54"/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 s="0" t="n">
        <v>6</v>
      </c>
      <c r="C6" s="0" t="n">
        <v>4</v>
      </c>
      <c r="D6" s="0" t="n">
        <v>1</v>
      </c>
      <c r="E6" s="0" t="n">
        <v>3</v>
      </c>
      <c r="F6" s="0" t="n">
        <v>1</v>
      </c>
      <c r="K6" s="0" t="s">
        <v>3151</v>
      </c>
      <c r="P6" s="54" t="n">
        <f aca="false">'Formato 6 d)'!B13</f>
        <v>0</v>
      </c>
      <c r="Q6" s="54" t="n">
        <f aca="false">'Formato 6 d)'!C13</f>
        <v>0</v>
      </c>
      <c r="R6" s="54" t="n">
        <f aca="false">'Formato 6 d)'!D13</f>
        <v>0</v>
      </c>
      <c r="S6" s="54" t="n">
        <f aca="false">'Formato 6 d)'!E13</f>
        <v>0</v>
      </c>
      <c r="T6" s="54" t="n">
        <f aca="false">'Formato 6 d)'!F13</f>
        <v>0</v>
      </c>
      <c r="U6" s="54" t="n">
        <f aca="false">'Formato 6 d)'!G13</f>
        <v>0</v>
      </c>
      <c r="V6" s="54"/>
    </row>
    <row r="7" customFormat="false" ht="15" hidden="false" customHeight="false" outlineLevel="0" collapsed="false">
      <c r="A7" s="32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 s="0" t="n">
        <v>6</v>
      </c>
      <c r="C7" s="0" t="n">
        <v>4</v>
      </c>
      <c r="D7" s="0" t="n">
        <v>1</v>
      </c>
      <c r="E7" s="0" t="n">
        <v>3</v>
      </c>
      <c r="F7" s="0" t="n">
        <v>2</v>
      </c>
      <c r="K7" s="0" t="s">
        <v>3154</v>
      </c>
      <c r="P7" s="54" t="n">
        <f aca="false">'Formato 6 d)'!B14</f>
        <v>0</v>
      </c>
      <c r="Q7" s="54" t="n">
        <f aca="false">'Formato 6 d)'!C14</f>
        <v>0</v>
      </c>
      <c r="R7" s="54" t="n">
        <f aca="false">'Formato 6 d)'!D14</f>
        <v>0</v>
      </c>
      <c r="S7" s="54" t="n">
        <f aca="false">'Formato 6 d)'!E14</f>
        <v>0</v>
      </c>
      <c r="T7" s="54" t="n">
        <f aca="false">'Formato 6 d)'!F14</f>
        <v>0</v>
      </c>
      <c r="U7" s="54" t="n">
        <f aca="false">'Formato 6 d)'!G14</f>
        <v>0</v>
      </c>
      <c r="V7" s="54"/>
      <c r="W7" s="54"/>
      <c r="X7" s="54"/>
      <c r="Y7" s="54"/>
    </row>
    <row r="8" customFormat="false" ht="15" hidden="false" customHeight="false" outlineLevel="0" collapsed="false">
      <c r="A8" s="32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6,4,1,4,0,0,0</v>
      </c>
      <c r="B8" s="0" t="n">
        <v>6</v>
      </c>
      <c r="C8" s="0" t="n">
        <v>4</v>
      </c>
      <c r="D8" s="0" t="n">
        <v>1</v>
      </c>
      <c r="E8" s="0" t="n">
        <v>4</v>
      </c>
      <c r="J8" s="0" t="s">
        <v>3155</v>
      </c>
      <c r="P8" s="54" t="n">
        <f aca="false">'Formato 6 d)'!B15</f>
        <v>0</v>
      </c>
      <c r="Q8" s="54" t="n">
        <f aca="false">'Formato 6 d)'!C15</f>
        <v>0</v>
      </c>
      <c r="R8" s="54" t="n">
        <f aca="false">'Formato 6 d)'!D15</f>
        <v>0</v>
      </c>
      <c r="S8" s="54" t="n">
        <f aca="false">'Formato 6 d)'!E15</f>
        <v>0</v>
      </c>
      <c r="T8" s="54" t="n">
        <f aca="false">'Formato 6 d)'!F15</f>
        <v>0</v>
      </c>
      <c r="U8" s="54" t="n">
        <f aca="false">'Formato 6 d)'!G15</f>
        <v>0</v>
      </c>
    </row>
    <row r="9" customFormat="false" ht="15" hidden="false" customHeight="false" outlineLevel="0" collapsed="false">
      <c r="A9" s="32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6,4,1,5,0,0,0</v>
      </c>
      <c r="B9" s="0" t="n">
        <v>6</v>
      </c>
      <c r="C9" s="0" t="n">
        <v>4</v>
      </c>
      <c r="D9" s="0" t="n">
        <v>1</v>
      </c>
      <c r="E9" s="0" t="n">
        <v>5</v>
      </c>
      <c r="J9" s="0" t="s">
        <v>3156</v>
      </c>
      <c r="P9" s="54" t="n">
        <f aca="false">'Formato 6 d)'!B16</f>
        <v>0</v>
      </c>
      <c r="Q9" s="54" t="n">
        <f aca="false">'Formato 6 d)'!C16</f>
        <v>0</v>
      </c>
      <c r="R9" s="54" t="n">
        <f aca="false">'Formato 6 d)'!D16</f>
        <v>0</v>
      </c>
      <c r="S9" s="54" t="n">
        <f aca="false">'Formato 6 d)'!E16</f>
        <v>0</v>
      </c>
      <c r="T9" s="54" t="n">
        <f aca="false">'Formato 6 d)'!F16</f>
        <v>0</v>
      </c>
      <c r="U9" s="54" t="n">
        <f aca="false">'Formato 6 d)'!G16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6,4,1,5,1,0,0</v>
      </c>
      <c r="B10" s="0" t="n">
        <v>6</v>
      </c>
      <c r="C10" s="0" t="n">
        <v>4</v>
      </c>
      <c r="D10" s="0" t="n">
        <v>1</v>
      </c>
      <c r="E10" s="0" t="n">
        <v>5</v>
      </c>
      <c r="F10" s="0" t="n">
        <v>1</v>
      </c>
      <c r="K10" s="0" t="s">
        <v>3157</v>
      </c>
      <c r="P10" s="54" t="n">
        <f aca="false">'Formato 6 d)'!B17</f>
        <v>0</v>
      </c>
      <c r="Q10" s="54" t="n">
        <f aca="false">'Formato 6 d)'!C17</f>
        <v>0</v>
      </c>
      <c r="R10" s="54" t="n">
        <f aca="false">'Formato 6 d)'!D17</f>
        <v>0</v>
      </c>
      <c r="S10" s="54" t="n">
        <f aca="false">'Formato 6 d)'!E17</f>
        <v>0</v>
      </c>
      <c r="T10" s="54" t="n">
        <f aca="false">'Formato 6 d)'!F17</f>
        <v>0</v>
      </c>
      <c r="U10" s="54" t="n">
        <f aca="false">'Formato 6 d)'!G17</f>
        <v>0</v>
      </c>
    </row>
    <row r="11" customFormat="false" ht="15" hidden="false" customHeight="false" outlineLevel="0" collapsed="false">
      <c r="A11" s="32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6,4,1,5,2,0,0</v>
      </c>
      <c r="B11" s="0" t="n">
        <v>6</v>
      </c>
      <c r="C11" s="0" t="n">
        <v>4</v>
      </c>
      <c r="D11" s="0" t="n">
        <v>1</v>
      </c>
      <c r="E11" s="0" t="n">
        <v>5</v>
      </c>
      <c r="F11" s="0" t="n">
        <v>2</v>
      </c>
      <c r="K11" s="0" t="s">
        <v>3158</v>
      </c>
      <c r="P11" s="54" t="n">
        <f aca="false">'Formato 6 d)'!B18</f>
        <v>0</v>
      </c>
      <c r="Q11" s="54" t="n">
        <f aca="false">'Formato 6 d)'!C18</f>
        <v>0</v>
      </c>
      <c r="R11" s="54" t="n">
        <f aca="false">'Formato 6 d)'!D18</f>
        <v>0</v>
      </c>
      <c r="S11" s="54" t="n">
        <f aca="false">'Formato 6 d)'!E18</f>
        <v>0</v>
      </c>
      <c r="T11" s="54" t="n">
        <f aca="false">'Formato 6 d)'!F18</f>
        <v>0</v>
      </c>
      <c r="U11" s="54" t="n">
        <f aca="false">'Formato 6 d)'!G18</f>
        <v>0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6,4,1,6,0,0,0</v>
      </c>
      <c r="B12" s="0" t="n">
        <v>6</v>
      </c>
      <c r="C12" s="0" t="n">
        <v>4</v>
      </c>
      <c r="D12" s="0" t="n">
        <v>1</v>
      </c>
      <c r="E12" s="0" t="n">
        <v>6</v>
      </c>
      <c r="J12" s="0" t="s">
        <v>3159</v>
      </c>
      <c r="N12" s="100"/>
      <c r="P12" s="54" t="n">
        <f aca="false">'Formato 6 d)'!B19</f>
        <v>0</v>
      </c>
      <c r="Q12" s="54" t="n">
        <f aca="false">'Formato 6 d)'!C19</f>
        <v>0</v>
      </c>
      <c r="R12" s="54" t="n">
        <f aca="false">'Formato 6 d)'!D19</f>
        <v>0</v>
      </c>
      <c r="S12" s="54" t="n">
        <f aca="false">'Formato 6 d)'!E19</f>
        <v>0</v>
      </c>
      <c r="T12" s="54" t="n">
        <f aca="false">'Formato 6 d)'!F19</f>
        <v>0</v>
      </c>
      <c r="U12" s="54" t="n">
        <f aca="false">'Formato 6 d)'!G19</f>
        <v>0</v>
      </c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6,4,2,0,0,0,0</v>
      </c>
      <c r="B13" s="0" t="n">
        <v>6</v>
      </c>
      <c r="C13" s="0" t="n">
        <v>4</v>
      </c>
      <c r="D13" s="0" t="n">
        <v>2</v>
      </c>
      <c r="I13" s="0" t="s">
        <v>3160</v>
      </c>
      <c r="P13" s="54" t="n">
        <f aca="false">'Formato 6 d)'!B21</f>
        <v>0</v>
      </c>
      <c r="Q13" s="54" t="n">
        <f aca="false">'Formato 6 d)'!C21</f>
        <v>0</v>
      </c>
      <c r="R13" s="54" t="n">
        <f aca="false">'Formato 6 d)'!D21</f>
        <v>0</v>
      </c>
      <c r="S13" s="54" t="n">
        <f aca="false">'Formato 6 d)'!E21</f>
        <v>0</v>
      </c>
      <c r="T13" s="54" t="n">
        <f aca="false">'Formato 6 d)'!F21</f>
        <v>0</v>
      </c>
      <c r="U13" s="54" t="n">
        <f aca="false">'Formato 6 d)'!G21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6,4,2,1,0,0,0</v>
      </c>
      <c r="B14" s="0" t="n">
        <v>6</v>
      </c>
      <c r="C14" s="0" t="n">
        <v>4</v>
      </c>
      <c r="D14" s="0" t="n">
        <v>2</v>
      </c>
      <c r="E14" s="0" t="n">
        <v>1</v>
      </c>
      <c r="J14" s="0" t="s">
        <v>3151</v>
      </c>
      <c r="P14" s="54" t="n">
        <f aca="false">'Formato 6 d)'!B22</f>
        <v>0</v>
      </c>
      <c r="Q14" s="54" t="n">
        <f aca="false">'Formato 6 d)'!C22</f>
        <v>0</v>
      </c>
      <c r="R14" s="54" t="n">
        <f aca="false">'Formato 6 d)'!D22</f>
        <v>0</v>
      </c>
      <c r="S14" s="54" t="n">
        <f aca="false">'Formato 6 d)'!E22</f>
        <v>0</v>
      </c>
      <c r="T14" s="54" t="n">
        <f aca="false">'Formato 6 d)'!F22</f>
        <v>0</v>
      </c>
      <c r="U14" s="54" t="n">
        <f aca="false">'Formato 6 d)'!G22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6,4,2,2,0,0,0</v>
      </c>
      <c r="B15" s="0" t="n">
        <v>6</v>
      </c>
      <c r="C15" s="0" t="n">
        <v>4</v>
      </c>
      <c r="D15" s="0" t="n">
        <v>2</v>
      </c>
      <c r="E15" s="0" t="n">
        <v>2</v>
      </c>
      <c r="J15" s="0" t="s">
        <v>3152</v>
      </c>
      <c r="P15" s="54" t="n">
        <f aca="false">'Formato 6 d)'!B23</f>
        <v>0</v>
      </c>
      <c r="Q15" s="54" t="n">
        <f aca="false">'Formato 6 d)'!C23</f>
        <v>0</v>
      </c>
      <c r="R15" s="54" t="n">
        <f aca="false">'Formato 6 d)'!D23</f>
        <v>0</v>
      </c>
      <c r="S15" s="54" t="n">
        <f aca="false">'Formato 6 d)'!E23</f>
        <v>0</v>
      </c>
      <c r="T15" s="54" t="n">
        <f aca="false">'Formato 6 d)'!F23</f>
        <v>0</v>
      </c>
      <c r="U15" s="54" t="n">
        <f aca="false">'Formato 6 d)'!G23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6,4,2,3,0,0,0</v>
      </c>
      <c r="B16" s="0" t="n">
        <v>6</v>
      </c>
      <c r="C16" s="0" t="n">
        <v>4</v>
      </c>
      <c r="D16" s="0" t="n">
        <v>2</v>
      </c>
      <c r="E16" s="0" t="n">
        <v>3</v>
      </c>
      <c r="J16" s="0" t="s">
        <v>3153</v>
      </c>
      <c r="P16" s="54" t="n">
        <f aca="false">'Formato 6 d)'!B24</f>
        <v>0</v>
      </c>
      <c r="Q16" s="54" t="n">
        <f aca="false">'Formato 6 d)'!C24</f>
        <v>0</v>
      </c>
      <c r="R16" s="54" t="n">
        <f aca="false">'Formato 6 d)'!D24</f>
        <v>0</v>
      </c>
      <c r="S16" s="54" t="n">
        <f aca="false">'Formato 6 d)'!E24</f>
        <v>0</v>
      </c>
      <c r="T16" s="54" t="n">
        <f aca="false">'Formato 6 d)'!F24</f>
        <v>0</v>
      </c>
      <c r="U16" s="54" t="n">
        <f aca="false">'Formato 6 d)'!G24</f>
        <v>0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6,4,2,3,1,0,0</v>
      </c>
      <c r="B17" s="0" t="n">
        <v>6</v>
      </c>
      <c r="C17" s="0" t="n">
        <v>4</v>
      </c>
      <c r="D17" s="0" t="n">
        <v>2</v>
      </c>
      <c r="E17" s="0" t="n">
        <v>3</v>
      </c>
      <c r="F17" s="0" t="n">
        <v>1</v>
      </c>
      <c r="K17" s="0" t="s">
        <v>3151</v>
      </c>
      <c r="P17" s="54" t="n">
        <f aca="false">'Formato 6 d)'!B25</f>
        <v>0</v>
      </c>
      <c r="Q17" s="54" t="n">
        <f aca="false">'Formato 6 d)'!C25</f>
        <v>0</v>
      </c>
      <c r="R17" s="54" t="n">
        <f aca="false">'Formato 6 d)'!D25</f>
        <v>0</v>
      </c>
      <c r="S17" s="54" t="n">
        <f aca="false">'Formato 6 d)'!E25</f>
        <v>0</v>
      </c>
      <c r="T17" s="54" t="n">
        <f aca="false">'Formato 6 d)'!F25</f>
        <v>0</v>
      </c>
      <c r="U17" s="54" t="n">
        <f aca="false">'Formato 6 d)'!G25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6,4,2,3,2,0,0</v>
      </c>
      <c r="B18" s="0" t="n">
        <v>6</v>
      </c>
      <c r="C18" s="0" t="n">
        <v>4</v>
      </c>
      <c r="D18" s="0" t="n">
        <v>2</v>
      </c>
      <c r="E18" s="0" t="n">
        <v>3</v>
      </c>
      <c r="F18" s="0" t="n">
        <v>2</v>
      </c>
      <c r="K18" s="0" t="s">
        <v>3154</v>
      </c>
      <c r="P18" s="54" t="n">
        <f aca="false">'Formato 6 d)'!B26</f>
        <v>0</v>
      </c>
      <c r="Q18" s="54" t="n">
        <f aca="false">'Formato 6 d)'!C26</f>
        <v>0</v>
      </c>
      <c r="R18" s="54" t="n">
        <f aca="false">'Formato 6 d)'!D26</f>
        <v>0</v>
      </c>
      <c r="S18" s="54" t="n">
        <f aca="false">'Formato 6 d)'!E26</f>
        <v>0</v>
      </c>
      <c r="T18" s="54" t="n">
        <f aca="false">'Formato 6 d)'!F26</f>
        <v>0</v>
      </c>
      <c r="U18" s="54" t="n">
        <f aca="false">'Formato 6 d)'!G26</f>
        <v>0</v>
      </c>
    </row>
    <row r="19" customFormat="false" ht="15" hidden="false" customHeight="false" outlineLevel="0" collapsed="false">
      <c r="A19" s="32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6,4,2,4,0,0,0</v>
      </c>
      <c r="B19" s="0" t="n">
        <v>6</v>
      </c>
      <c r="C19" s="0" t="n">
        <v>4</v>
      </c>
      <c r="D19" s="0" t="n">
        <v>2</v>
      </c>
      <c r="E19" s="0" t="n">
        <v>4</v>
      </c>
      <c r="J19" s="0" t="s">
        <v>3155</v>
      </c>
      <c r="P19" s="54" t="n">
        <f aca="false">'Formato 6 d)'!B27</f>
        <v>0</v>
      </c>
      <c r="Q19" s="54" t="n">
        <f aca="false">'Formato 6 d)'!C27</f>
        <v>0</v>
      </c>
      <c r="R19" s="54" t="n">
        <f aca="false">'Formato 6 d)'!D27</f>
        <v>0</v>
      </c>
      <c r="S19" s="54" t="n">
        <f aca="false">'Formato 6 d)'!E27</f>
        <v>0</v>
      </c>
      <c r="T19" s="54" t="n">
        <f aca="false">'Formato 6 d)'!F27</f>
        <v>0</v>
      </c>
      <c r="U19" s="54" t="n">
        <f aca="false">'Formato 6 d)'!G27</f>
        <v>0</v>
      </c>
    </row>
    <row r="20" customFormat="false" ht="15" hidden="false" customHeight="false" outlineLevel="0" collapsed="false">
      <c r="A20" s="32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6,4,2,5,0,0,0</v>
      </c>
      <c r="B20" s="0" t="n">
        <v>6</v>
      </c>
      <c r="C20" s="0" t="n">
        <v>4</v>
      </c>
      <c r="D20" s="0" t="n">
        <v>2</v>
      </c>
      <c r="E20" s="0" t="n">
        <v>5</v>
      </c>
      <c r="J20" s="0" t="s">
        <v>3156</v>
      </c>
      <c r="P20" s="54" t="n">
        <f aca="false">'Formato 6 d)'!B28</f>
        <v>0</v>
      </c>
      <c r="Q20" s="54" t="n">
        <f aca="false">'Formato 6 d)'!C28</f>
        <v>0</v>
      </c>
      <c r="R20" s="54" t="n">
        <f aca="false">'Formato 6 d)'!D28</f>
        <v>0</v>
      </c>
      <c r="S20" s="54" t="n">
        <f aca="false">'Formato 6 d)'!E28</f>
        <v>0</v>
      </c>
      <c r="T20" s="54" t="n">
        <f aca="false">'Formato 6 d)'!F28</f>
        <v>0</v>
      </c>
      <c r="U20" s="54" t="n">
        <f aca="false">'Formato 6 d)'!G28</f>
        <v>0</v>
      </c>
    </row>
    <row r="21" customFormat="false" ht="15" hidden="false" customHeight="false" outlineLevel="0" collapsed="false">
      <c r="A21" s="32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6,4,2,5,1,0,0</v>
      </c>
      <c r="B21" s="0" t="n">
        <v>6</v>
      </c>
      <c r="C21" s="0" t="n">
        <v>4</v>
      </c>
      <c r="D21" s="0" t="n">
        <v>2</v>
      </c>
      <c r="E21" s="0" t="n">
        <v>5</v>
      </c>
      <c r="F21" s="0" t="n">
        <v>1</v>
      </c>
      <c r="K21" s="0" t="s">
        <v>3157</v>
      </c>
      <c r="P21" s="54" t="n">
        <f aca="false">'Formato 6 d)'!B29</f>
        <v>0</v>
      </c>
      <c r="Q21" s="54" t="n">
        <f aca="false">'Formato 6 d)'!C29</f>
        <v>0</v>
      </c>
      <c r="R21" s="54" t="n">
        <f aca="false">'Formato 6 d)'!D29</f>
        <v>0</v>
      </c>
      <c r="S21" s="54" t="n">
        <f aca="false">'Formato 6 d)'!E29</f>
        <v>0</v>
      </c>
      <c r="T21" s="54" t="n">
        <f aca="false">'Formato 6 d)'!F29</f>
        <v>0</v>
      </c>
      <c r="U21" s="54" t="n">
        <f aca="false">'Formato 6 d)'!G29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6,4,2,5,2,0,0</v>
      </c>
      <c r="B22" s="0" t="n">
        <v>6</v>
      </c>
      <c r="C22" s="0" t="n">
        <v>4</v>
      </c>
      <c r="D22" s="0" t="n">
        <v>2</v>
      </c>
      <c r="E22" s="0" t="n">
        <v>5</v>
      </c>
      <c r="F22" s="0" t="n">
        <v>2</v>
      </c>
      <c r="K22" s="0" t="s">
        <v>3158</v>
      </c>
      <c r="P22" s="54" t="n">
        <f aca="false">'Formato 6 d)'!B30</f>
        <v>0</v>
      </c>
      <c r="Q22" s="54" t="n">
        <f aca="false">'Formato 6 d)'!C30</f>
        <v>0</v>
      </c>
      <c r="R22" s="54" t="n">
        <f aca="false">'Formato 6 d)'!D30</f>
        <v>0</v>
      </c>
      <c r="S22" s="54" t="n">
        <f aca="false">'Formato 6 d)'!E30</f>
        <v>0</v>
      </c>
      <c r="T22" s="54" t="n">
        <f aca="false">'Formato 6 d)'!F30</f>
        <v>0</v>
      </c>
      <c r="U22" s="54" t="n">
        <f aca="false">'Formato 6 d)'!G30</f>
        <v>0</v>
      </c>
    </row>
    <row r="23" customFormat="false" ht="15" hidden="false" customHeight="false" outlineLevel="0" collapsed="false">
      <c r="A23" s="32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6,4,2,6,0,0,0</v>
      </c>
      <c r="B23" s="0" t="n">
        <v>6</v>
      </c>
      <c r="C23" s="0" t="n">
        <v>4</v>
      </c>
      <c r="D23" s="0" t="n">
        <v>2</v>
      </c>
      <c r="E23" s="0" t="n">
        <v>6</v>
      </c>
      <c r="J23" s="0" t="s">
        <v>3159</v>
      </c>
      <c r="P23" s="54" t="n">
        <f aca="false">'Formato 6 d)'!B31</f>
        <v>0</v>
      </c>
      <c r="Q23" s="54" t="n">
        <f aca="false">'Formato 6 d)'!C31</f>
        <v>0</v>
      </c>
      <c r="R23" s="54" t="n">
        <f aca="false">'Formato 6 d)'!D31</f>
        <v>0</v>
      </c>
      <c r="S23" s="54" t="n">
        <f aca="false">'Formato 6 d)'!E31</f>
        <v>0</v>
      </c>
      <c r="T23" s="54" t="n">
        <f aca="false">'Formato 6 d)'!F31</f>
        <v>0</v>
      </c>
      <c r="U23" s="54" t="n">
        <f aca="false">'Formato 6 d)'!G31</f>
        <v>0</v>
      </c>
    </row>
    <row r="24" customFormat="false" ht="15" hidden="false" customHeight="false" outlineLevel="0" collapsed="false">
      <c r="A24" s="32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6,4,3,0,0,0,0</v>
      </c>
      <c r="B24" s="0" t="n">
        <v>6</v>
      </c>
      <c r="C24" s="0" t="n">
        <v>4</v>
      </c>
      <c r="D24" s="0" t="n">
        <v>3</v>
      </c>
      <c r="I24" s="0" t="s">
        <v>3161</v>
      </c>
      <c r="P24" s="54" t="n">
        <f aca="false">'Formato 6 d)'!B33</f>
        <v>1226651.6</v>
      </c>
      <c r="Q24" s="54" t="n">
        <f aca="false">'Formato 6 d)'!C33</f>
        <v>0</v>
      </c>
      <c r="R24" s="54" t="n">
        <f aca="false">'Formato 6 d)'!D33</f>
        <v>1226651.6</v>
      </c>
      <c r="S24" s="54" t="n">
        <f aca="false">'Formato 6 d)'!E33</f>
        <v>517422.38</v>
      </c>
      <c r="T24" s="54" t="n">
        <f aca="false">'Formato 6 d)'!F33</f>
        <v>472001.8</v>
      </c>
      <c r="U24" s="54" t="n">
        <f aca="false">'Formato 6 d)'!G33</f>
        <v>709229.22</v>
      </c>
    </row>
    <row r="25" customFormat="false" ht="15" hidden="false" customHeight="false" outlineLevel="0" collapsed="false">
      <c r="A25" s="32"/>
      <c r="P25" s="54"/>
      <c r="Q25" s="54"/>
      <c r="R25" s="54"/>
      <c r="S25" s="54"/>
      <c r="T25" s="54"/>
      <c r="U25" s="54"/>
    </row>
    <row r="26" customFormat="false" ht="15" hidden="false" customHeight="false" outlineLevel="0" collapsed="false">
      <c r="A26" s="32"/>
      <c r="P26" s="54"/>
      <c r="Q26" s="54"/>
      <c r="R26" s="54"/>
      <c r="S26" s="54"/>
      <c r="T26" s="54"/>
      <c r="U26" s="54"/>
    </row>
    <row r="27" customFormat="false" ht="15" hidden="false" customHeight="false" outlineLevel="0" collapsed="false">
      <c r="A27" s="32"/>
      <c r="P27" s="54"/>
      <c r="Q27" s="54"/>
      <c r="R27" s="54"/>
      <c r="S27" s="54"/>
      <c r="T27" s="54"/>
      <c r="U27" s="54"/>
    </row>
    <row r="28" customFormat="false" ht="15" hidden="false" customHeight="false" outlineLevel="0" collapsed="false">
      <c r="A28" s="32"/>
      <c r="P28" s="54"/>
      <c r="Q28" s="54"/>
      <c r="R28" s="54"/>
      <c r="S28" s="54"/>
      <c r="T28" s="54"/>
      <c r="U28" s="54"/>
    </row>
    <row r="29" customFormat="false" ht="15" hidden="false" customHeight="false" outlineLevel="0" collapsed="false">
      <c r="A29" s="32"/>
      <c r="P29" s="54"/>
      <c r="Q29" s="54"/>
      <c r="R29" s="54"/>
      <c r="S29" s="54"/>
      <c r="T29" s="54"/>
      <c r="U29" s="54"/>
    </row>
    <row r="30" customFormat="false" ht="15" hidden="false" customHeight="false" outlineLevel="0" collapsed="false">
      <c r="A30" s="32"/>
      <c r="P30" s="54"/>
      <c r="Q30" s="54"/>
      <c r="R30" s="54"/>
      <c r="S30" s="54"/>
      <c r="T30" s="54"/>
      <c r="U30" s="54"/>
    </row>
    <row r="31" customFormat="false" ht="15" hidden="false" customHeight="false" outlineLevel="0" collapsed="false">
      <c r="A31" s="32"/>
      <c r="P31" s="54"/>
      <c r="Q31" s="54"/>
      <c r="R31" s="54"/>
      <c r="S31" s="54"/>
      <c r="T31" s="54"/>
      <c r="U31" s="54"/>
    </row>
    <row r="32" customFormat="false" ht="15" hidden="false" customHeight="false" outlineLevel="0" collapsed="false">
      <c r="A32" s="32"/>
      <c r="P32" s="54"/>
      <c r="Q32" s="54"/>
      <c r="R32" s="54"/>
      <c r="S32" s="54"/>
      <c r="T32" s="54"/>
      <c r="U32" s="54"/>
    </row>
    <row r="33" customFormat="false" ht="15" hidden="false" customHeight="false" outlineLevel="0" collapsed="false">
      <c r="A33" s="32"/>
      <c r="P33" s="54"/>
      <c r="Q33" s="54"/>
      <c r="R33" s="54"/>
      <c r="S33" s="54"/>
      <c r="T33" s="54"/>
      <c r="U33" s="54"/>
    </row>
    <row r="34" customFormat="false" ht="15" hidden="false" customHeight="false" outlineLevel="0" collapsed="false">
      <c r="A34" s="32"/>
      <c r="P34" s="54"/>
      <c r="Q34" s="54"/>
      <c r="R34" s="54"/>
      <c r="S34" s="54"/>
      <c r="T34" s="54"/>
      <c r="U34" s="54"/>
    </row>
    <row r="35" customFormat="false" ht="15" hidden="false" customHeight="false" outlineLevel="0" collapsed="false">
      <c r="A35" s="32"/>
      <c r="P35" s="54"/>
      <c r="Q35" s="54"/>
      <c r="R35" s="54"/>
      <c r="S35" s="54"/>
      <c r="T35" s="54"/>
      <c r="U35" s="54"/>
    </row>
    <row r="36" customFormat="false" ht="15" hidden="false" customHeight="false" outlineLevel="0" collapsed="false">
      <c r="A36" s="32"/>
      <c r="P36" s="54"/>
      <c r="Q36" s="54"/>
      <c r="R36" s="54"/>
      <c r="S36" s="54"/>
      <c r="T36" s="54"/>
      <c r="U36" s="54"/>
    </row>
    <row r="37" customFormat="false" ht="15" hidden="false" customHeight="false" outlineLevel="0" collapsed="false">
      <c r="A37" s="32"/>
      <c r="P37" s="54"/>
      <c r="Q37" s="54"/>
      <c r="R37" s="54"/>
      <c r="S37" s="54"/>
      <c r="T37" s="54"/>
      <c r="U37" s="54"/>
    </row>
    <row r="38" customFormat="false" ht="15" hidden="false" customHeight="false" outlineLevel="0" collapsed="false">
      <c r="A38" s="32"/>
      <c r="P38" s="54"/>
      <c r="Q38" s="54"/>
      <c r="R38" s="54"/>
      <c r="S38" s="54"/>
      <c r="T38" s="54"/>
      <c r="U38" s="54"/>
    </row>
    <row r="39" customFormat="false" ht="15" hidden="false" customHeight="false" outlineLevel="0" collapsed="false">
      <c r="A39" s="32"/>
      <c r="P39" s="54"/>
      <c r="Q39" s="54"/>
      <c r="R39" s="54"/>
      <c r="S39" s="54"/>
      <c r="T39" s="54"/>
      <c r="U39" s="54"/>
    </row>
    <row r="40" customFormat="false" ht="15" hidden="false" customHeight="false" outlineLevel="0" collapsed="false">
      <c r="A40" s="32"/>
      <c r="P40" s="54"/>
      <c r="Q40" s="54"/>
      <c r="R40" s="54"/>
      <c r="S40" s="54"/>
      <c r="T40" s="54"/>
      <c r="U40" s="54"/>
    </row>
    <row r="41" customFormat="false" ht="15" hidden="false" customHeight="false" outlineLevel="0" collapsed="false">
      <c r="A41" s="32"/>
      <c r="P41" s="54"/>
      <c r="Q41" s="54"/>
      <c r="R41" s="54"/>
      <c r="S41" s="54"/>
      <c r="T41" s="54"/>
      <c r="U41" s="54"/>
    </row>
    <row r="42" customFormat="false" ht="15" hidden="false" customHeight="false" outlineLevel="0" collapsed="false">
      <c r="A42" s="32"/>
      <c r="P42" s="54"/>
      <c r="Q42" s="54"/>
      <c r="R42" s="54"/>
      <c r="S42" s="54"/>
      <c r="T42" s="54"/>
      <c r="U42" s="54"/>
    </row>
    <row r="43" customFormat="false" ht="15" hidden="false" customHeight="false" outlineLevel="0" collapsed="false">
      <c r="A43" s="32"/>
      <c r="P43" s="54"/>
      <c r="Q43" s="54"/>
      <c r="R43" s="54"/>
      <c r="S43" s="54"/>
      <c r="T43" s="54"/>
      <c r="U43" s="54"/>
    </row>
    <row r="44" customFormat="false" ht="15" hidden="false" customHeight="false" outlineLevel="0" collapsed="false">
      <c r="A44" s="32"/>
      <c r="P44" s="54"/>
      <c r="Q44" s="54"/>
      <c r="R44" s="54"/>
      <c r="S44" s="54"/>
      <c r="T44" s="54"/>
      <c r="U44" s="54"/>
    </row>
    <row r="45" customFormat="false" ht="15" hidden="false" customHeight="false" outlineLevel="0" collapsed="false">
      <c r="A45" s="32"/>
      <c r="P45" s="54"/>
      <c r="Q45" s="54"/>
      <c r="R45" s="54"/>
      <c r="S45" s="54"/>
      <c r="T45" s="54"/>
      <c r="U45" s="54"/>
    </row>
    <row r="46" customFormat="false" ht="15" hidden="false" customHeight="false" outlineLevel="0" collapsed="false">
      <c r="A46" s="32"/>
      <c r="P46" s="54"/>
      <c r="Q46" s="54"/>
      <c r="R46" s="54"/>
      <c r="S46" s="54"/>
      <c r="T46" s="54"/>
      <c r="U46" s="54"/>
    </row>
    <row r="47" customFormat="false" ht="15" hidden="false" customHeight="false" outlineLevel="0" collapsed="false">
      <c r="A47" s="32"/>
      <c r="P47" s="54"/>
      <c r="Q47" s="54"/>
      <c r="R47" s="54"/>
      <c r="S47" s="54"/>
      <c r="T47" s="54"/>
      <c r="U47" s="54"/>
    </row>
    <row r="48" customFormat="false" ht="15" hidden="false" customHeight="false" outlineLevel="0" collapsed="false">
      <c r="A48" s="32"/>
      <c r="P48" s="54"/>
      <c r="Q48" s="54"/>
      <c r="R48" s="54"/>
      <c r="S48" s="54"/>
      <c r="T48" s="54"/>
      <c r="U48" s="54"/>
    </row>
    <row r="49" customFormat="false" ht="15" hidden="false" customHeight="false" outlineLevel="0" collapsed="false">
      <c r="A49" s="32"/>
      <c r="P49" s="54"/>
      <c r="Q49" s="54"/>
      <c r="R49" s="54"/>
      <c r="S49" s="54"/>
      <c r="T49" s="54"/>
      <c r="U49" s="54"/>
    </row>
    <row r="50" customFormat="false" ht="15" hidden="false" customHeight="false" outlineLevel="0" collapsed="false">
      <c r="A50" s="32"/>
      <c r="P50" s="54"/>
      <c r="Q50" s="54"/>
      <c r="R50" s="54"/>
      <c r="S50" s="54"/>
      <c r="T50" s="54"/>
      <c r="U50" s="54"/>
    </row>
    <row r="51" customFormat="false" ht="15" hidden="false" customHeight="false" outlineLevel="0" collapsed="false">
      <c r="A51" s="32"/>
      <c r="P51" s="54"/>
      <c r="Q51" s="54"/>
      <c r="R51" s="54"/>
      <c r="S51" s="54"/>
      <c r="T51" s="54"/>
      <c r="U51" s="54"/>
    </row>
    <row r="52" customFormat="false" ht="15" hidden="false" customHeight="false" outlineLevel="0" collapsed="false">
      <c r="A52" s="32"/>
      <c r="P52" s="54"/>
      <c r="Q52" s="54"/>
      <c r="R52" s="54"/>
      <c r="S52" s="54"/>
      <c r="T52" s="54"/>
      <c r="U52" s="54"/>
    </row>
    <row r="53" customFormat="false" ht="15" hidden="false" customHeight="false" outlineLevel="0" collapsed="false">
      <c r="A53" s="32"/>
      <c r="P53" s="54"/>
      <c r="Q53" s="54"/>
      <c r="R53" s="54"/>
      <c r="S53" s="54"/>
      <c r="T53" s="54"/>
      <c r="U53" s="54"/>
    </row>
    <row r="54" customFormat="false" ht="15" hidden="false" customHeight="false" outlineLevel="0" collapsed="false">
      <c r="A54" s="32"/>
      <c r="P54" s="54"/>
      <c r="Q54" s="54"/>
      <c r="R54" s="54"/>
      <c r="S54" s="54"/>
      <c r="T54" s="54"/>
      <c r="U54" s="54"/>
    </row>
    <row r="55" customFormat="false" ht="15" hidden="false" customHeight="false" outlineLevel="0" collapsed="false">
      <c r="A55" s="32"/>
      <c r="P55" s="54"/>
      <c r="Q55" s="54"/>
      <c r="R55" s="54"/>
      <c r="S55" s="54"/>
      <c r="T55" s="54"/>
      <c r="U55" s="54"/>
    </row>
    <row r="56" customFormat="false" ht="15" hidden="false" customHeight="false" outlineLevel="0" collapsed="false">
      <c r="A56" s="32"/>
      <c r="P56" s="54"/>
      <c r="Q56" s="54"/>
      <c r="R56" s="54"/>
      <c r="S56" s="54"/>
      <c r="T56" s="54"/>
      <c r="U56" s="54"/>
    </row>
    <row r="57" customFormat="false" ht="15" hidden="false" customHeight="false" outlineLevel="0" collapsed="false">
      <c r="A57" s="32"/>
      <c r="P57" s="54"/>
      <c r="Q57" s="54"/>
      <c r="R57" s="54"/>
      <c r="S57" s="54"/>
      <c r="T57" s="54"/>
      <c r="U57" s="54"/>
    </row>
    <row r="58" customFormat="false" ht="15" hidden="false" customHeight="false" outlineLevel="0" collapsed="false">
      <c r="A58" s="32"/>
      <c r="P58" s="54"/>
      <c r="Q58" s="54"/>
      <c r="R58" s="54"/>
      <c r="S58" s="54"/>
      <c r="T58" s="54"/>
      <c r="U58" s="54"/>
    </row>
    <row r="59" customFormat="false" ht="15" hidden="false" customHeight="false" outlineLevel="0" collapsed="false">
      <c r="A59" s="32"/>
      <c r="P59" s="54"/>
      <c r="Q59" s="54"/>
      <c r="R59" s="54"/>
      <c r="S59" s="54"/>
      <c r="T59" s="54"/>
      <c r="U59" s="54"/>
    </row>
    <row r="60" customFormat="false" ht="15" hidden="false" customHeight="false" outlineLevel="0" collapsed="false">
      <c r="A60" s="32"/>
      <c r="P60" s="54"/>
      <c r="Q60" s="54"/>
      <c r="R60" s="54"/>
      <c r="S60" s="54"/>
      <c r="T60" s="54"/>
      <c r="U60" s="54"/>
    </row>
    <row r="61" customFormat="false" ht="15" hidden="false" customHeight="false" outlineLevel="0" collapsed="false">
      <c r="A61" s="32"/>
      <c r="P61" s="54"/>
      <c r="Q61" s="54"/>
      <c r="R61" s="54"/>
      <c r="S61" s="54"/>
      <c r="T61" s="54"/>
      <c r="U61" s="54"/>
    </row>
    <row r="62" customFormat="false" ht="15" hidden="false" customHeight="false" outlineLevel="0" collapsed="false">
      <c r="A62" s="32"/>
      <c r="P62" s="54"/>
      <c r="Q62" s="54"/>
      <c r="R62" s="54"/>
      <c r="S62" s="54"/>
      <c r="T62" s="54"/>
      <c r="U62" s="54"/>
    </row>
    <row r="63" customFormat="false" ht="15" hidden="false" customHeight="false" outlineLevel="0" collapsed="false">
      <c r="A63" s="32"/>
      <c r="P63" s="54"/>
      <c r="Q63" s="54"/>
      <c r="R63" s="54"/>
      <c r="S63" s="54"/>
      <c r="T63" s="54"/>
      <c r="U63" s="54"/>
    </row>
    <row r="64" customFormat="false" ht="15" hidden="false" customHeight="false" outlineLevel="0" collapsed="false">
      <c r="A64" s="32"/>
      <c r="P64" s="54"/>
      <c r="Q64" s="54"/>
      <c r="R64" s="54"/>
      <c r="S64" s="54"/>
      <c r="T64" s="54"/>
      <c r="U64" s="54"/>
    </row>
    <row r="65" customFormat="false" ht="15" hidden="false" customHeight="false" outlineLevel="0" collapsed="false">
      <c r="A65" s="32"/>
      <c r="P65" s="54"/>
      <c r="Q65" s="54"/>
      <c r="R65" s="54"/>
      <c r="S65" s="54"/>
      <c r="T65" s="54"/>
      <c r="U65" s="54"/>
    </row>
    <row r="66" customFormat="false" ht="15" hidden="false" customHeight="false" outlineLevel="0" collapsed="false">
      <c r="A66" s="32"/>
      <c r="P66" s="54"/>
      <c r="Q66" s="54"/>
      <c r="R66" s="54"/>
      <c r="S66" s="54"/>
      <c r="T66" s="54"/>
      <c r="U66" s="54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3"/>
  <sheetViews>
    <sheetView showFormulas="false" showGridLines="fals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4" activeCellId="0" sqref="A4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81.43"/>
    <col collapsed="false" customWidth="true" hidden="false" outlineLevel="0" max="7" min="2" style="0" width="20.71"/>
    <col collapsed="false" customWidth="false" hidden="true" outlineLevel="0" max="1024" min="8" style="0" width="10.85"/>
  </cols>
  <sheetData>
    <row r="1" customFormat="false" ht="37.5" hidden="false" customHeight="true" outlineLevel="0" collapsed="false">
      <c r="A1" s="101" t="s">
        <v>3162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3163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5" t="s">
        <v>3164</v>
      </c>
      <c r="B5" s="25"/>
      <c r="C5" s="25"/>
      <c r="D5" s="25"/>
      <c r="E5" s="25"/>
      <c r="F5" s="25"/>
      <c r="G5" s="25"/>
    </row>
    <row r="6" customFormat="false" ht="15" hidden="false" customHeight="false" outlineLevel="0" collapsed="false">
      <c r="A6" s="102" t="s">
        <v>3165</v>
      </c>
      <c r="B6" s="145" t="n">
        <f aca="false">ANIO1P</f>
        <v>2023</v>
      </c>
      <c r="C6" s="29" t="str">
        <f aca="false">ANIO2P</f>
        <v>2024 (d)</v>
      </c>
      <c r="D6" s="29" t="str">
        <f aca="false">ANIO3P</f>
        <v>2025 (d)</v>
      </c>
      <c r="E6" s="29" t="str">
        <f aca="false">ANIO4P</f>
        <v>2026 (d)</v>
      </c>
      <c r="F6" s="29" t="str">
        <f aca="false">ANIO5P</f>
        <v>2027 (d)</v>
      </c>
      <c r="G6" s="29" t="str">
        <f aca="false">ANIO6P</f>
        <v>2028 (d)</v>
      </c>
    </row>
    <row r="7" customFormat="false" ht="48" hidden="false" customHeight="true" outlineLevel="0" collapsed="false">
      <c r="A7" s="102"/>
      <c r="B7" s="146" t="s">
        <v>3166</v>
      </c>
      <c r="C7" s="29"/>
      <c r="D7" s="29"/>
      <c r="E7" s="29"/>
      <c r="F7" s="29"/>
      <c r="G7" s="29"/>
    </row>
    <row r="8" customFormat="false" ht="15" hidden="false" customHeight="false" outlineLevel="0" collapsed="false">
      <c r="A8" s="103" t="s">
        <v>3167</v>
      </c>
      <c r="B8" s="123" t="n">
        <f aca="false">SUM(B9:B20)</f>
        <v>0</v>
      </c>
      <c r="C8" s="123" t="n">
        <f aca="false">SUM(C9:C20)</f>
        <v>0</v>
      </c>
      <c r="D8" s="123" t="n">
        <f aca="false">SUM(D9:D20)</f>
        <v>0</v>
      </c>
      <c r="E8" s="123" t="n">
        <f aca="false">SUM(E9:E20)</f>
        <v>0</v>
      </c>
      <c r="F8" s="123" t="n">
        <f aca="false">SUM(F9:F20)</f>
        <v>0</v>
      </c>
      <c r="G8" s="123" t="n">
        <f aca="false">SUM(G9:G20)</f>
        <v>0</v>
      </c>
    </row>
    <row r="9" customFormat="false" ht="15" hidden="false" customHeight="false" outlineLevel="0" collapsed="false">
      <c r="A9" s="83" t="s">
        <v>2780</v>
      </c>
      <c r="B9" s="70" t="n">
        <v>0</v>
      </c>
      <c r="C9" s="70" t="n">
        <v>0</v>
      </c>
      <c r="D9" s="70" t="n">
        <v>0</v>
      </c>
      <c r="E9" s="70" t="n">
        <v>0</v>
      </c>
      <c r="F9" s="70" t="n">
        <v>0</v>
      </c>
      <c r="G9" s="70" t="n">
        <v>0</v>
      </c>
    </row>
    <row r="10" customFormat="false" ht="15" hidden="false" customHeight="false" outlineLevel="0" collapsed="false">
      <c r="A10" s="83" t="s">
        <v>2781</v>
      </c>
      <c r="B10" s="70" t="n">
        <v>0</v>
      </c>
      <c r="C10" s="70" t="n">
        <v>0</v>
      </c>
      <c r="D10" s="70" t="n">
        <v>0</v>
      </c>
      <c r="E10" s="70" t="n">
        <v>0</v>
      </c>
      <c r="F10" s="70" t="n">
        <v>0</v>
      </c>
      <c r="G10" s="70" t="n">
        <v>0</v>
      </c>
    </row>
    <row r="11" customFormat="false" ht="15" hidden="false" customHeight="false" outlineLevel="0" collapsed="false">
      <c r="A11" s="83" t="s">
        <v>2782</v>
      </c>
      <c r="B11" s="70" t="n">
        <v>0</v>
      </c>
      <c r="C11" s="70" t="n">
        <v>0</v>
      </c>
      <c r="D11" s="70" t="n">
        <v>0</v>
      </c>
      <c r="E11" s="70" t="n">
        <v>0</v>
      </c>
      <c r="F11" s="70" t="n">
        <v>0</v>
      </c>
      <c r="G11" s="70" t="n">
        <v>0</v>
      </c>
    </row>
    <row r="12" customFormat="false" ht="15" hidden="false" customHeight="false" outlineLevel="0" collapsed="false">
      <c r="A12" s="83" t="s">
        <v>3168</v>
      </c>
      <c r="B12" s="70" t="n">
        <v>0</v>
      </c>
      <c r="C12" s="70" t="n">
        <v>0</v>
      </c>
      <c r="D12" s="70" t="n">
        <v>0</v>
      </c>
      <c r="E12" s="70" t="n">
        <v>0</v>
      </c>
      <c r="F12" s="70" t="n">
        <v>0</v>
      </c>
      <c r="G12" s="70" t="n">
        <v>0</v>
      </c>
    </row>
    <row r="13" customFormat="false" ht="15" hidden="false" customHeight="false" outlineLevel="0" collapsed="false">
      <c r="A13" s="83" t="s">
        <v>2784</v>
      </c>
      <c r="B13" s="70" t="n">
        <v>0</v>
      </c>
      <c r="C13" s="70" t="n">
        <v>0</v>
      </c>
      <c r="D13" s="70" t="n">
        <v>0</v>
      </c>
      <c r="E13" s="70" t="n">
        <v>0</v>
      </c>
      <c r="F13" s="70" t="n">
        <v>0</v>
      </c>
      <c r="G13" s="70" t="n">
        <v>0</v>
      </c>
    </row>
    <row r="14" customFormat="false" ht="15" hidden="false" customHeight="false" outlineLevel="0" collapsed="false">
      <c r="A14" s="83" t="s">
        <v>2785</v>
      </c>
      <c r="B14" s="70" t="n">
        <v>0</v>
      </c>
      <c r="C14" s="70" t="n">
        <v>0</v>
      </c>
      <c r="D14" s="70" t="n">
        <v>0</v>
      </c>
      <c r="E14" s="70" t="n">
        <v>0</v>
      </c>
      <c r="F14" s="70" t="n">
        <v>0</v>
      </c>
      <c r="G14" s="70" t="n">
        <v>0</v>
      </c>
    </row>
    <row r="15" customFormat="false" ht="15" hidden="false" customHeight="false" outlineLevel="0" collapsed="false">
      <c r="A15" s="83" t="s">
        <v>3169</v>
      </c>
      <c r="B15" s="70" t="n">
        <v>0</v>
      </c>
      <c r="C15" s="70" t="n">
        <v>0</v>
      </c>
      <c r="D15" s="70" t="n">
        <v>0</v>
      </c>
      <c r="E15" s="70" t="n">
        <v>0</v>
      </c>
      <c r="F15" s="70" t="n">
        <v>0</v>
      </c>
      <c r="G15" s="70" t="n">
        <v>0</v>
      </c>
    </row>
    <row r="16" customFormat="false" ht="15" hidden="false" customHeight="false" outlineLevel="0" collapsed="false">
      <c r="A16" s="83" t="s">
        <v>3170</v>
      </c>
      <c r="B16" s="70" t="n">
        <v>0</v>
      </c>
      <c r="C16" s="70" t="n">
        <v>0</v>
      </c>
      <c r="D16" s="70" t="n">
        <v>0</v>
      </c>
      <c r="E16" s="70" t="n">
        <v>0</v>
      </c>
      <c r="F16" s="70" t="n">
        <v>0</v>
      </c>
      <c r="G16" s="70" t="n">
        <v>0</v>
      </c>
    </row>
    <row r="17" customFormat="false" ht="15" hidden="false" customHeight="false" outlineLevel="0" collapsed="false">
      <c r="A17" s="105" t="s">
        <v>3171</v>
      </c>
      <c r="B17" s="70" t="n">
        <v>0</v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v>0</v>
      </c>
    </row>
    <row r="18" customFormat="false" ht="15" hidden="false" customHeight="false" outlineLevel="0" collapsed="false">
      <c r="A18" s="83" t="s">
        <v>2805</v>
      </c>
      <c r="B18" s="70" t="n">
        <v>0</v>
      </c>
      <c r="C18" s="70" t="n">
        <v>0</v>
      </c>
      <c r="D18" s="70" t="n">
        <v>0</v>
      </c>
      <c r="E18" s="70" t="n">
        <v>0</v>
      </c>
      <c r="F18" s="70" t="n">
        <v>0</v>
      </c>
      <c r="G18" s="70" t="n">
        <v>0</v>
      </c>
    </row>
    <row r="19" customFormat="false" ht="15" hidden="false" customHeight="false" outlineLevel="0" collapsed="false">
      <c r="A19" s="83" t="s">
        <v>2806</v>
      </c>
      <c r="B19" s="70" t="n">
        <v>0</v>
      </c>
      <c r="C19" s="70" t="n">
        <v>0</v>
      </c>
      <c r="D19" s="70" t="n">
        <v>0</v>
      </c>
      <c r="E19" s="70" t="n">
        <v>0</v>
      </c>
      <c r="F19" s="70" t="n">
        <v>0</v>
      </c>
      <c r="G19" s="70" t="n">
        <v>0</v>
      </c>
    </row>
    <row r="20" customFormat="false" ht="15" hidden="false" customHeight="false" outlineLevel="0" collapsed="false">
      <c r="A20" s="83" t="s">
        <v>3172</v>
      </c>
      <c r="B20" s="70" t="n">
        <v>0</v>
      </c>
      <c r="C20" s="70" t="n">
        <v>0</v>
      </c>
      <c r="D20" s="70" t="n">
        <v>0</v>
      </c>
      <c r="E20" s="70" t="n">
        <v>0</v>
      </c>
      <c r="F20" s="70" t="n">
        <v>0</v>
      </c>
      <c r="G20" s="70" t="n">
        <v>0</v>
      </c>
    </row>
    <row r="21" customFormat="false" ht="15" hidden="false" customHeight="false" outlineLevel="0" collapsed="false">
      <c r="A21" s="37"/>
      <c r="B21" s="37"/>
      <c r="C21" s="37"/>
      <c r="D21" s="37"/>
      <c r="E21" s="37"/>
      <c r="F21" s="37"/>
      <c r="G21" s="37"/>
    </row>
    <row r="22" customFormat="false" ht="15" hidden="false" customHeight="false" outlineLevel="0" collapsed="false">
      <c r="A22" s="45" t="s">
        <v>3173</v>
      </c>
      <c r="B22" s="46" t="n">
        <f aca="false">SUM(B23:B27)</f>
        <v>0</v>
      </c>
      <c r="C22" s="46" t="n">
        <f aca="false">SUM(C23:C27)</f>
        <v>0</v>
      </c>
      <c r="D22" s="46" t="n">
        <f aca="false">SUM(D23:D27)</f>
        <v>0</v>
      </c>
      <c r="E22" s="46" t="n">
        <f aca="false">SUM(E23:E27)</f>
        <v>0</v>
      </c>
      <c r="F22" s="46" t="n">
        <f aca="false">SUM(F23:F27)</f>
        <v>0</v>
      </c>
      <c r="G22" s="46" t="n">
        <f aca="false">SUM(G23:G27)</f>
        <v>0</v>
      </c>
    </row>
    <row r="23" customFormat="false" ht="15" hidden="false" customHeight="false" outlineLevel="0" collapsed="false">
      <c r="A23" s="83" t="s">
        <v>3174</v>
      </c>
      <c r="B23" s="70" t="n">
        <v>0</v>
      </c>
      <c r="C23" s="70" t="n">
        <v>0</v>
      </c>
      <c r="D23" s="70" t="n">
        <v>0</v>
      </c>
      <c r="E23" s="70" t="n">
        <v>0</v>
      </c>
      <c r="F23" s="70" t="n">
        <v>0</v>
      </c>
      <c r="G23" s="70" t="n">
        <v>0</v>
      </c>
    </row>
    <row r="24" customFormat="false" ht="15" hidden="false" customHeight="false" outlineLevel="0" collapsed="false">
      <c r="A24" s="83" t="s">
        <v>3175</v>
      </c>
      <c r="B24" s="70" t="n">
        <v>0</v>
      </c>
      <c r="C24" s="70" t="n">
        <v>0</v>
      </c>
      <c r="D24" s="70" t="n">
        <v>0</v>
      </c>
      <c r="E24" s="70" t="n">
        <v>0</v>
      </c>
      <c r="F24" s="70" t="n">
        <v>0</v>
      </c>
      <c r="G24" s="70" t="n">
        <v>0</v>
      </c>
    </row>
    <row r="25" customFormat="false" ht="15" hidden="false" customHeight="false" outlineLevel="0" collapsed="false">
      <c r="A25" s="83" t="s">
        <v>3176</v>
      </c>
      <c r="B25" s="70" t="n">
        <v>0</v>
      </c>
      <c r="C25" s="70" t="n">
        <v>0</v>
      </c>
      <c r="D25" s="70" t="n">
        <v>0</v>
      </c>
      <c r="E25" s="70" t="n">
        <v>0</v>
      </c>
      <c r="F25" s="70" t="n">
        <v>0</v>
      </c>
      <c r="G25" s="70" t="n">
        <v>0</v>
      </c>
    </row>
    <row r="26" customFormat="false" ht="15" hidden="false" customHeight="false" outlineLevel="0" collapsed="false">
      <c r="A26" s="83" t="s">
        <v>2831</v>
      </c>
      <c r="B26" s="70" t="n">
        <v>0</v>
      </c>
      <c r="C26" s="70" t="n">
        <v>0</v>
      </c>
      <c r="D26" s="70" t="n">
        <v>0</v>
      </c>
      <c r="E26" s="70" t="n">
        <v>0</v>
      </c>
      <c r="F26" s="70" t="n">
        <v>0</v>
      </c>
      <c r="G26" s="70" t="n">
        <v>0</v>
      </c>
    </row>
    <row r="27" customFormat="false" ht="15" hidden="false" customHeight="false" outlineLevel="0" collapsed="false">
      <c r="A27" s="83" t="s">
        <v>2832</v>
      </c>
      <c r="B27" s="70" t="n">
        <v>0</v>
      </c>
      <c r="C27" s="70" t="n">
        <v>0</v>
      </c>
      <c r="D27" s="70" t="n">
        <v>0</v>
      </c>
      <c r="E27" s="70" t="n">
        <v>0</v>
      </c>
      <c r="F27" s="70" t="n">
        <v>0</v>
      </c>
      <c r="G27" s="70" t="n">
        <v>0</v>
      </c>
    </row>
    <row r="28" customFormat="false" ht="1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5" t="s">
        <v>3177</v>
      </c>
      <c r="B29" s="46" t="n">
        <f aca="false">B30</f>
        <v>0</v>
      </c>
      <c r="C29" s="46" t="n">
        <f aca="false">C30</f>
        <v>0</v>
      </c>
      <c r="D29" s="46" t="n">
        <f aca="false">D30</f>
        <v>0</v>
      </c>
      <c r="E29" s="46" t="n">
        <f aca="false">E30</f>
        <v>0</v>
      </c>
      <c r="F29" s="46" t="n">
        <f aca="false">F30</f>
        <v>0</v>
      </c>
      <c r="G29" s="46" t="n">
        <f aca="false">G30</f>
        <v>0</v>
      </c>
    </row>
    <row r="30" customFormat="false" ht="15" hidden="false" customHeight="false" outlineLevel="0" collapsed="false">
      <c r="A30" s="83" t="s">
        <v>2835</v>
      </c>
      <c r="B30" s="70" t="n">
        <v>0</v>
      </c>
      <c r="C30" s="70" t="n">
        <v>0</v>
      </c>
      <c r="D30" s="70" t="n">
        <v>0</v>
      </c>
      <c r="E30" s="70" t="n">
        <v>0</v>
      </c>
      <c r="F30" s="70" t="n">
        <v>0</v>
      </c>
      <c r="G30" s="70" t="n">
        <v>0</v>
      </c>
    </row>
    <row r="31" customFormat="false" ht="15" hidden="false" customHeight="false" outlineLevel="0" collapsed="false">
      <c r="A31" s="37"/>
      <c r="B31" s="37"/>
      <c r="C31" s="37"/>
      <c r="D31" s="37"/>
      <c r="E31" s="37"/>
      <c r="F31" s="37"/>
      <c r="G31" s="37"/>
    </row>
    <row r="32" customFormat="false" ht="15" hidden="false" customHeight="false" outlineLevel="0" collapsed="false">
      <c r="A32" s="143" t="s">
        <v>3178</v>
      </c>
      <c r="B32" s="46" t="n">
        <f aca="false">B29+B22+B8</f>
        <v>0</v>
      </c>
      <c r="C32" s="46" t="n">
        <f aca="false">C29+C22+C8</f>
        <v>0</v>
      </c>
      <c r="D32" s="46" t="n">
        <f aca="false">D29+D22+D8</f>
        <v>0</v>
      </c>
      <c r="E32" s="46" t="n">
        <f aca="false">E29+E22+E8</f>
        <v>0</v>
      </c>
      <c r="F32" s="46" t="n">
        <f aca="false">F29+F22+F8</f>
        <v>0</v>
      </c>
      <c r="G32" s="46" t="n">
        <f aca="false">G29+G22+G8</f>
        <v>0</v>
      </c>
    </row>
    <row r="33" customFormat="false" ht="15" hidden="false" customHeight="false" outlineLevel="0" collapsed="false">
      <c r="A33" s="37"/>
      <c r="B33" s="37"/>
      <c r="C33" s="37"/>
      <c r="D33" s="37"/>
      <c r="E33" s="37"/>
      <c r="F33" s="37"/>
      <c r="G33" s="37"/>
    </row>
    <row r="34" customFormat="false" ht="15" hidden="false" customHeight="false" outlineLevel="0" collapsed="false">
      <c r="A34" s="45" t="s">
        <v>2837</v>
      </c>
      <c r="B34" s="97"/>
      <c r="C34" s="97"/>
      <c r="D34" s="97"/>
      <c r="E34" s="97"/>
      <c r="F34" s="97"/>
      <c r="G34" s="97"/>
    </row>
    <row r="35" customFormat="false" ht="30" hidden="false" customHeight="false" outlineLevel="0" collapsed="false">
      <c r="A35" s="108" t="s">
        <v>3179</v>
      </c>
      <c r="B35" s="70" t="n">
        <v>0</v>
      </c>
      <c r="C35" s="70" t="n">
        <v>0</v>
      </c>
      <c r="D35" s="70" t="n">
        <v>0</v>
      </c>
      <c r="E35" s="70" t="n">
        <v>0</v>
      </c>
      <c r="F35" s="70" t="n">
        <v>0</v>
      </c>
      <c r="G35" s="70" t="n">
        <v>0</v>
      </c>
    </row>
    <row r="36" customFormat="false" ht="30" hidden="false" customHeight="false" outlineLevel="0" collapsed="false">
      <c r="A36" s="108" t="s">
        <v>2839</v>
      </c>
      <c r="B36" s="70" t="n">
        <v>0</v>
      </c>
      <c r="C36" s="70" t="n">
        <v>0</v>
      </c>
      <c r="D36" s="70" t="n">
        <v>0</v>
      </c>
      <c r="E36" s="70" t="n">
        <v>0</v>
      </c>
      <c r="F36" s="70" t="n">
        <v>0</v>
      </c>
      <c r="G36" s="70" t="n">
        <v>0</v>
      </c>
    </row>
    <row r="37" customFormat="false" ht="15" hidden="false" customHeight="false" outlineLevel="0" collapsed="false">
      <c r="A37" s="45" t="s">
        <v>3180</v>
      </c>
      <c r="B37" s="46" t="n">
        <f aca="false">B36+B35</f>
        <v>0</v>
      </c>
      <c r="C37" s="46" t="n">
        <f aca="false">C36+C35</f>
        <v>0</v>
      </c>
      <c r="D37" s="46" t="n">
        <f aca="false">D36+D35</f>
        <v>0</v>
      </c>
      <c r="E37" s="46" t="n">
        <f aca="false">E36+E35</f>
        <v>0</v>
      </c>
      <c r="F37" s="46" t="n">
        <f aca="false">F36+F35</f>
        <v>0</v>
      </c>
      <c r="G37" s="46" t="n">
        <f aca="false">G36+G35</f>
        <v>0</v>
      </c>
    </row>
    <row r="38" customFormat="false" ht="15" hidden="false" customHeight="false" outlineLevel="0" collapsed="false">
      <c r="A38" s="80"/>
      <c r="B38" s="68"/>
      <c r="C38" s="68"/>
      <c r="D38" s="68"/>
      <c r="E38" s="68"/>
      <c r="F38" s="68"/>
      <c r="G38" s="68"/>
    </row>
    <row r="39" customFormat="false" ht="15" hidden="true" customHeight="false" outlineLevel="0" collapsed="false">
      <c r="A39" s="3"/>
      <c r="B39" s="3"/>
      <c r="C39" s="3"/>
      <c r="D39" s="3"/>
      <c r="E39" s="3"/>
      <c r="F39" s="3"/>
      <c r="G39" s="3"/>
    </row>
    <row r="40" customFormat="false" ht="15" hidden="true" customHeight="false" outlineLevel="0" collapsed="false">
      <c r="A40" s="3"/>
      <c r="B40" s="3"/>
      <c r="C40" s="3"/>
      <c r="D40" s="3"/>
      <c r="E40" s="3"/>
      <c r="F40" s="3"/>
      <c r="G40" s="3"/>
    </row>
    <row r="41" customFormat="false" ht="15" hidden="true" customHeight="false" outlineLevel="0" collapsed="false">
      <c r="A41" s="3"/>
      <c r="B41" s="3"/>
      <c r="C41" s="3"/>
      <c r="D41" s="3"/>
      <c r="E41" s="3"/>
      <c r="F41" s="3"/>
      <c r="G41" s="3"/>
    </row>
    <row r="42" customFormat="false" ht="15" hidden="true" customHeight="false" outlineLevel="0" collapsed="false">
      <c r="A42" s="3"/>
      <c r="B42" s="3"/>
      <c r="C42" s="3"/>
      <c r="D42" s="3"/>
      <c r="E42" s="3"/>
      <c r="F42" s="3"/>
      <c r="G42" s="3"/>
    </row>
    <row r="43" customFormat="false" ht="15" hidden="true" customHeight="false" outlineLevel="0" collapsed="false">
      <c r="A43" s="3"/>
      <c r="B43" s="3"/>
      <c r="C43" s="3"/>
      <c r="D43" s="3"/>
      <c r="E43" s="3"/>
      <c r="F43" s="3"/>
      <c r="G43" s="3"/>
    </row>
  </sheetData>
  <sheetProtection sheet="true" password="99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6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7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3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35" activeCellId="0" sqref="O3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3181</v>
      </c>
      <c r="Q1" s="0" t="s">
        <v>3182</v>
      </c>
      <c r="R1" s="0" t="s">
        <v>3183</v>
      </c>
      <c r="S1" s="0" t="s">
        <v>3184</v>
      </c>
      <c r="T1" s="0" t="s">
        <v>3185</v>
      </c>
      <c r="U1" s="0" t="s">
        <v>3186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 s="0" t="n">
        <v>7</v>
      </c>
      <c r="C2" s="0" t="n">
        <v>1</v>
      </c>
      <c r="D2" s="0" t="n">
        <v>1</v>
      </c>
      <c r="I2" s="0" t="s">
        <v>2744</v>
      </c>
      <c r="P2" s="54" t="n">
        <f aca="false">'Formato 7 a)'!B8</f>
        <v>0</v>
      </c>
      <c r="Q2" s="54" t="n">
        <f aca="false">'Formato 7 a)'!C8</f>
        <v>0</v>
      </c>
      <c r="R2" s="54" t="n">
        <f aca="false">'Formato 7 a)'!D8</f>
        <v>0</v>
      </c>
      <c r="S2" s="54" t="n">
        <f aca="false">'Formato 7 a)'!E8</f>
        <v>0</v>
      </c>
      <c r="T2" s="54" t="n">
        <f aca="false">'Formato 7 a)'!F8</f>
        <v>0</v>
      </c>
      <c r="U2" s="54" t="n">
        <f aca="false">'Formato 7 a)'!G8</f>
        <v>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 s="0" t="n">
        <v>7</v>
      </c>
      <c r="C3" s="0" t="n">
        <v>1</v>
      </c>
      <c r="D3" s="0" t="n">
        <v>1</v>
      </c>
      <c r="E3" s="0" t="n">
        <v>1</v>
      </c>
      <c r="J3" s="0" t="s">
        <v>2846</v>
      </c>
      <c r="P3" s="54" t="n">
        <f aca="false">'Formato 7 a)'!B9</f>
        <v>0</v>
      </c>
      <c r="Q3" s="54" t="n">
        <f aca="false">'Formato 7 a)'!C9</f>
        <v>0</v>
      </c>
      <c r="R3" s="54" t="n">
        <f aca="false">'Formato 7 a)'!D9</f>
        <v>0</v>
      </c>
      <c r="S3" s="54" t="n">
        <f aca="false">'Formato 7 a)'!E9</f>
        <v>0</v>
      </c>
      <c r="T3" s="54" t="n">
        <f aca="false">'Formato 7 a)'!F9</f>
        <v>0</v>
      </c>
      <c r="U3" s="54" t="n">
        <f aca="false">'Formato 7 a)'!G9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7,1,1,2,0,0,0</v>
      </c>
      <c r="B4" s="0" t="n">
        <v>7</v>
      </c>
      <c r="C4" s="0" t="n">
        <v>1</v>
      </c>
      <c r="D4" s="0" t="n">
        <v>1</v>
      </c>
      <c r="E4" s="0" t="n">
        <v>2</v>
      </c>
      <c r="J4" s="0" t="s">
        <v>2847</v>
      </c>
      <c r="P4" s="54" t="n">
        <f aca="false">'Formato 7 a)'!B10</f>
        <v>0</v>
      </c>
      <c r="Q4" s="54" t="n">
        <f aca="false">'Formato 7 a)'!C10</f>
        <v>0</v>
      </c>
      <c r="R4" s="54" t="n">
        <f aca="false">'Formato 7 a)'!D10</f>
        <v>0</v>
      </c>
      <c r="S4" s="54" t="n">
        <f aca="false">'Formato 7 a)'!E10</f>
        <v>0</v>
      </c>
      <c r="T4" s="54" t="n">
        <f aca="false">'Formato 7 a)'!F10</f>
        <v>0</v>
      </c>
      <c r="U4" s="54" t="n">
        <f aca="false">'Formato 7 a)'!G10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7,1,1,3,0,0,0</v>
      </c>
      <c r="B5" s="0" t="n">
        <v>7</v>
      </c>
      <c r="C5" s="0" t="n">
        <v>1</v>
      </c>
      <c r="D5" s="0" t="n">
        <v>1</v>
      </c>
      <c r="E5" s="0" t="n">
        <v>3</v>
      </c>
      <c r="J5" s="0" t="s">
        <v>2848</v>
      </c>
      <c r="P5" s="54" t="n">
        <f aca="false">'Formato 7 a)'!B11</f>
        <v>0</v>
      </c>
      <c r="Q5" s="54" t="n">
        <f aca="false">'Formato 7 a)'!C11</f>
        <v>0</v>
      </c>
      <c r="R5" s="54" t="n">
        <f aca="false">'Formato 7 a)'!D11</f>
        <v>0</v>
      </c>
      <c r="S5" s="54" t="n">
        <f aca="false">'Formato 7 a)'!E11</f>
        <v>0</v>
      </c>
      <c r="T5" s="54" t="n">
        <f aca="false">'Formato 7 a)'!F11</f>
        <v>0</v>
      </c>
      <c r="U5" s="54" t="n">
        <f aca="false">'Formato 7 a)'!G11</f>
        <v>0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7,1,1,4,0,0,0</v>
      </c>
      <c r="B6" s="0" t="n">
        <v>7</v>
      </c>
      <c r="C6" s="0" t="n">
        <v>1</v>
      </c>
      <c r="D6" s="0" t="n">
        <v>1</v>
      </c>
      <c r="E6" s="0" t="n">
        <v>4</v>
      </c>
      <c r="J6" s="0" t="s">
        <v>3187</v>
      </c>
      <c r="P6" s="54" t="n">
        <f aca="false">'Formato 7 a)'!B12</f>
        <v>0</v>
      </c>
      <c r="Q6" s="54" t="n">
        <f aca="false">'Formato 7 a)'!C12</f>
        <v>0</v>
      </c>
      <c r="R6" s="54" t="n">
        <f aca="false">'Formato 7 a)'!D12</f>
        <v>0</v>
      </c>
      <c r="S6" s="54" t="n">
        <f aca="false">'Formato 7 a)'!E12</f>
        <v>0</v>
      </c>
      <c r="T6" s="54" t="n">
        <f aca="false">'Formato 7 a)'!F12</f>
        <v>0</v>
      </c>
      <c r="U6" s="54" t="n">
        <f aca="false">'Formato 7 a)'!G12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7,1,1,5,0,0,0</v>
      </c>
      <c r="B7" s="0" t="n">
        <v>7</v>
      </c>
      <c r="C7" s="0" t="n">
        <v>1</v>
      </c>
      <c r="D7" s="0" t="n">
        <v>1</v>
      </c>
      <c r="E7" s="0" t="n">
        <v>5</v>
      </c>
      <c r="J7" s="0" t="s">
        <v>2850</v>
      </c>
      <c r="P7" s="54" t="n">
        <f aca="false">'Formato 7 a)'!B13</f>
        <v>0</v>
      </c>
      <c r="Q7" s="54" t="n">
        <f aca="false">'Formato 7 a)'!C13</f>
        <v>0</v>
      </c>
      <c r="R7" s="54" t="n">
        <f aca="false">'Formato 7 a)'!D13</f>
        <v>0</v>
      </c>
      <c r="S7" s="54" t="n">
        <f aca="false">'Formato 7 a)'!E13</f>
        <v>0</v>
      </c>
      <c r="T7" s="54" t="n">
        <f aca="false">'Formato 7 a)'!F13</f>
        <v>0</v>
      </c>
      <c r="U7" s="54" t="n">
        <f aca="false">'Formato 7 a)'!G13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7,1,1,6,0,0,0</v>
      </c>
      <c r="B8" s="0" t="n">
        <v>7</v>
      </c>
      <c r="C8" s="0" t="n">
        <v>1</v>
      </c>
      <c r="D8" s="0" t="n">
        <v>1</v>
      </c>
      <c r="E8" s="0" t="n">
        <v>6</v>
      </c>
      <c r="J8" s="0" t="s">
        <v>2851</v>
      </c>
      <c r="P8" s="54" t="n">
        <f aca="false">'Formato 7 a)'!B14</f>
        <v>0</v>
      </c>
      <c r="Q8" s="54" t="n">
        <f aca="false">'Formato 7 a)'!C14</f>
        <v>0</v>
      </c>
      <c r="R8" s="54" t="n">
        <f aca="false">'Formato 7 a)'!D14</f>
        <v>0</v>
      </c>
      <c r="S8" s="54" t="n">
        <f aca="false">'Formato 7 a)'!E14</f>
        <v>0</v>
      </c>
      <c r="T8" s="54" t="n">
        <f aca="false">'Formato 7 a)'!F14</f>
        <v>0</v>
      </c>
      <c r="U8" s="54" t="n">
        <f aca="false">'Formato 7 a)'!G14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7,1,1,7,0,0,0</v>
      </c>
      <c r="B9" s="0" t="n">
        <v>7</v>
      </c>
      <c r="C9" s="0" t="n">
        <v>1</v>
      </c>
      <c r="D9" s="0" t="n">
        <v>1</v>
      </c>
      <c r="E9" s="0" t="n">
        <v>7</v>
      </c>
      <c r="J9" s="0" t="s">
        <v>3188</v>
      </c>
      <c r="P9" s="54" t="n">
        <f aca="false">'Formato 7 a)'!B15</f>
        <v>0</v>
      </c>
      <c r="Q9" s="54" t="n">
        <f aca="false">'Formato 7 a)'!C15</f>
        <v>0</v>
      </c>
      <c r="R9" s="54" t="n">
        <f aca="false">'Formato 7 a)'!D15</f>
        <v>0</v>
      </c>
      <c r="S9" s="54" t="n">
        <f aca="false">'Formato 7 a)'!E15</f>
        <v>0</v>
      </c>
      <c r="T9" s="54" t="n">
        <f aca="false">'Formato 7 a)'!F15</f>
        <v>0</v>
      </c>
      <c r="U9" s="54" t="n">
        <f aca="false">'Formato 7 a)'!G15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7,1,1,8,0,0,0</v>
      </c>
      <c r="B10" s="0" t="n">
        <v>7</v>
      </c>
      <c r="C10" s="0" t="n">
        <v>1</v>
      </c>
      <c r="D10" s="0" t="n">
        <v>1</v>
      </c>
      <c r="E10" s="0" t="n">
        <v>8</v>
      </c>
      <c r="J10" s="0" t="s">
        <v>2853</v>
      </c>
      <c r="P10" s="54" t="n">
        <f aca="false">'Formato 7 a)'!B16</f>
        <v>0</v>
      </c>
      <c r="Q10" s="54" t="n">
        <f aca="false">'Formato 7 a)'!C16</f>
        <v>0</v>
      </c>
      <c r="R10" s="54" t="n">
        <f aca="false">'Formato 7 a)'!D16</f>
        <v>0</v>
      </c>
      <c r="S10" s="54" t="n">
        <f aca="false">'Formato 7 a)'!E16</f>
        <v>0</v>
      </c>
      <c r="T10" s="54" t="n">
        <f aca="false">'Formato 7 a)'!F16</f>
        <v>0</v>
      </c>
      <c r="U10" s="54" t="n">
        <f aca="false">'Formato 7 a)'!G16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7,1,1,9,0,0,0</v>
      </c>
      <c r="B11" s="0" t="n">
        <v>7</v>
      </c>
      <c r="C11" s="0" t="n">
        <v>1</v>
      </c>
      <c r="D11" s="0" t="n">
        <v>1</v>
      </c>
      <c r="E11" s="0" t="n">
        <v>9</v>
      </c>
      <c r="J11" s="0" t="s">
        <v>2865</v>
      </c>
      <c r="P11" s="54" t="n">
        <f aca="false">'Formato 7 a)'!B17</f>
        <v>0</v>
      </c>
      <c r="Q11" s="54" t="n">
        <f aca="false">'Formato 7 a)'!C17</f>
        <v>0</v>
      </c>
      <c r="R11" s="54" t="n">
        <f aca="false">'Formato 7 a)'!D17</f>
        <v>0</v>
      </c>
      <c r="S11" s="54" t="n">
        <f aca="false">'Formato 7 a)'!E17</f>
        <v>0</v>
      </c>
      <c r="T11" s="54" t="n">
        <f aca="false">'Formato 7 a)'!F17</f>
        <v>0</v>
      </c>
      <c r="U11" s="54" t="n">
        <f aca="false">'Formato 7 a)'!G17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7,1,1,10,0,0,0</v>
      </c>
      <c r="B12" s="0" t="n">
        <v>7</v>
      </c>
      <c r="C12" s="0" t="n">
        <v>1</v>
      </c>
      <c r="D12" s="0" t="n">
        <v>1</v>
      </c>
      <c r="E12" s="0" t="n">
        <v>10</v>
      </c>
      <c r="J12" s="0" t="s">
        <v>2871</v>
      </c>
      <c r="P12" s="54" t="n">
        <f aca="false">'Formato 7 a)'!B18</f>
        <v>0</v>
      </c>
      <c r="Q12" s="54" t="n">
        <f aca="false">'Formato 7 a)'!C18</f>
        <v>0</v>
      </c>
      <c r="R12" s="54" t="n">
        <f aca="false">'Formato 7 a)'!D18</f>
        <v>0</v>
      </c>
      <c r="S12" s="54" t="n">
        <f aca="false">'Formato 7 a)'!E18</f>
        <v>0</v>
      </c>
      <c r="T12" s="54" t="n">
        <f aca="false">'Formato 7 a)'!F18</f>
        <v>0</v>
      </c>
      <c r="U12" s="54" t="n">
        <f aca="false">'Formato 7 a)'!G18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7,1,1,11,0,0,0</v>
      </c>
      <c r="B13" s="0" t="n">
        <v>7</v>
      </c>
      <c r="C13" s="0" t="n">
        <v>1</v>
      </c>
      <c r="D13" s="0" t="n">
        <v>1</v>
      </c>
      <c r="E13" s="0" t="n">
        <v>11</v>
      </c>
      <c r="J13" s="0" t="s">
        <v>2872</v>
      </c>
      <c r="P13" s="54" t="n">
        <f aca="false">'Formato 7 a)'!B19</f>
        <v>0</v>
      </c>
      <c r="Q13" s="54" t="n">
        <f aca="false">'Formato 7 a)'!C19</f>
        <v>0</v>
      </c>
      <c r="R13" s="54" t="n">
        <f aca="false">'Formato 7 a)'!D19</f>
        <v>0</v>
      </c>
      <c r="S13" s="54" t="n">
        <f aca="false">'Formato 7 a)'!E19</f>
        <v>0</v>
      </c>
      <c r="T13" s="54" t="n">
        <f aca="false">'Formato 7 a)'!F19</f>
        <v>0</v>
      </c>
      <c r="U13" s="54" t="n">
        <f aca="false">'Formato 7 a)'!G19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7,1,1,12,0,0,0</v>
      </c>
      <c r="B14" s="0" t="n">
        <v>7</v>
      </c>
      <c r="C14" s="0" t="n">
        <v>1</v>
      </c>
      <c r="D14" s="0" t="n">
        <v>1</v>
      </c>
      <c r="E14" s="0" t="n">
        <v>12</v>
      </c>
      <c r="J14" s="0" t="s">
        <v>2876</v>
      </c>
      <c r="P14" s="54" t="n">
        <f aca="false">'Formato 7 a)'!B20</f>
        <v>0</v>
      </c>
      <c r="Q14" s="54" t="n">
        <f aca="false">'Formato 7 a)'!C20</f>
        <v>0</v>
      </c>
      <c r="R14" s="54" t="n">
        <f aca="false">'Formato 7 a)'!D20</f>
        <v>0</v>
      </c>
      <c r="S14" s="54" t="n">
        <f aca="false">'Formato 7 a)'!E20</f>
        <v>0</v>
      </c>
      <c r="T14" s="54" t="n">
        <f aca="false">'Formato 7 a)'!F20</f>
        <v>0</v>
      </c>
      <c r="U14" s="54" t="n">
        <f aca="false">'Formato 7 a)'!G20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7,1,2,0,0,0,0</v>
      </c>
      <c r="B15" s="0" t="n">
        <v>7</v>
      </c>
      <c r="C15" s="0" t="n">
        <v>1</v>
      </c>
      <c r="D15" s="0" t="n">
        <v>2</v>
      </c>
      <c r="I15" s="0" t="s">
        <v>2745</v>
      </c>
      <c r="P15" s="54" t="n">
        <f aca="false">'Formato 7 a)'!B22</f>
        <v>0</v>
      </c>
      <c r="Q15" s="54" t="n">
        <f aca="false">'Formato 7 a)'!C22</f>
        <v>0</v>
      </c>
      <c r="R15" s="54" t="n">
        <f aca="false">'Formato 7 a)'!D22</f>
        <v>0</v>
      </c>
      <c r="S15" s="54" t="n">
        <f aca="false">'Formato 7 a)'!E22</f>
        <v>0</v>
      </c>
      <c r="T15" s="54" t="n">
        <f aca="false">'Formato 7 a)'!F22</f>
        <v>0</v>
      </c>
      <c r="U15" s="54" t="n">
        <f aca="false">'Formato 7 a)'!G22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7,1,2,1,0,0,0</v>
      </c>
      <c r="B16" s="0" t="n">
        <v>7</v>
      </c>
      <c r="C16" s="0" t="n">
        <v>1</v>
      </c>
      <c r="D16" s="0" t="n">
        <v>2</v>
      </c>
      <c r="E16" s="0" t="n">
        <v>1</v>
      </c>
      <c r="J16" s="0" t="s">
        <v>2587</v>
      </c>
      <c r="P16" s="54" t="n">
        <f aca="false">'Formato 7 a)'!B23</f>
        <v>0</v>
      </c>
      <c r="Q16" s="54" t="n">
        <f aca="false">'Formato 7 a)'!C23</f>
        <v>0</v>
      </c>
      <c r="R16" s="54" t="n">
        <f aca="false">'Formato 7 a)'!D23</f>
        <v>0</v>
      </c>
      <c r="S16" s="54" t="n">
        <f aca="false">'Formato 7 a)'!E23</f>
        <v>0</v>
      </c>
      <c r="T16" s="54" t="n">
        <f aca="false">'Formato 7 a)'!F23</f>
        <v>0</v>
      </c>
      <c r="U16" s="54" t="n">
        <f aca="false">'Formato 7 a)'!G23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7,1,2,2,0,0,0</v>
      </c>
      <c r="B17" s="0" t="n">
        <v>7</v>
      </c>
      <c r="C17" s="0" t="n">
        <v>1</v>
      </c>
      <c r="D17" s="0" t="n">
        <v>2</v>
      </c>
      <c r="E17" s="0" t="n">
        <v>2</v>
      </c>
      <c r="J17" s="0" t="s">
        <v>2872</v>
      </c>
      <c r="P17" s="54" t="n">
        <f aca="false">'Formato 7 a)'!B24</f>
        <v>0</v>
      </c>
      <c r="Q17" s="54" t="n">
        <f aca="false">'Formato 7 a)'!C24</f>
        <v>0</v>
      </c>
      <c r="R17" s="54" t="n">
        <f aca="false">'Formato 7 a)'!D24</f>
        <v>0</v>
      </c>
      <c r="S17" s="54" t="n">
        <f aca="false">'Formato 7 a)'!E24</f>
        <v>0</v>
      </c>
      <c r="T17" s="54" t="n">
        <f aca="false">'Formato 7 a)'!F24</f>
        <v>0</v>
      </c>
      <c r="U17" s="54" t="n">
        <f aca="false">'Formato 7 a)'!G24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7,1,2,3,0,0,0</v>
      </c>
      <c r="B18" s="0" t="n">
        <v>7</v>
      </c>
      <c r="C18" s="0" t="n">
        <v>1</v>
      </c>
      <c r="D18" s="0" t="n">
        <v>2</v>
      </c>
      <c r="E18" s="0" t="n">
        <v>3</v>
      </c>
      <c r="J18" s="0" t="s">
        <v>2889</v>
      </c>
      <c r="P18" s="54" t="n">
        <f aca="false">'Formato 7 a)'!B25</f>
        <v>0</v>
      </c>
      <c r="Q18" s="54" t="n">
        <f aca="false">'Formato 7 a)'!C25</f>
        <v>0</v>
      </c>
      <c r="R18" s="54" t="n">
        <f aca="false">'Formato 7 a)'!D25</f>
        <v>0</v>
      </c>
      <c r="S18" s="54" t="n">
        <f aca="false">'Formato 7 a)'!E25</f>
        <v>0</v>
      </c>
      <c r="T18" s="54" t="n">
        <f aca="false">'Formato 7 a)'!F25</f>
        <v>0</v>
      </c>
      <c r="U18" s="54" t="n">
        <f aca="false">'Formato 7 a)'!G25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7,1,2,4,0,0,0</v>
      </c>
      <c r="B19" s="0" t="n">
        <v>7</v>
      </c>
      <c r="C19" s="0" t="n">
        <v>1</v>
      </c>
      <c r="D19" s="0" t="n">
        <v>2</v>
      </c>
      <c r="E19" s="0" t="n">
        <v>4</v>
      </c>
      <c r="J19" s="0" t="s">
        <v>2892</v>
      </c>
      <c r="P19" s="54" t="n">
        <f aca="false">'Formato 7 a)'!B26</f>
        <v>0</v>
      </c>
      <c r="Q19" s="54" t="n">
        <f aca="false">'Formato 7 a)'!C26</f>
        <v>0</v>
      </c>
      <c r="R19" s="54" t="n">
        <f aca="false">'Formato 7 a)'!D26</f>
        <v>0</v>
      </c>
      <c r="S19" s="54" t="n">
        <f aca="false">'Formato 7 a)'!E26</f>
        <v>0</v>
      </c>
      <c r="T19" s="54" t="n">
        <f aca="false">'Formato 7 a)'!F26</f>
        <v>0</v>
      </c>
      <c r="U19" s="54" t="n">
        <f aca="false">'Formato 7 a)'!G26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7,1,2,5,0,0,0</v>
      </c>
      <c r="B20" s="0" t="n">
        <v>7</v>
      </c>
      <c r="C20" s="0" t="n">
        <v>1</v>
      </c>
      <c r="D20" s="0" t="n">
        <v>2</v>
      </c>
      <c r="E20" s="0" t="n">
        <v>5</v>
      </c>
      <c r="J20" s="0" t="s">
        <v>2893</v>
      </c>
      <c r="P20" s="54" t="n">
        <f aca="false">'Formato 7 a)'!B27</f>
        <v>0</v>
      </c>
      <c r="Q20" s="54" t="n">
        <f aca="false">'Formato 7 a)'!C27</f>
        <v>0</v>
      </c>
      <c r="R20" s="54" t="n">
        <f aca="false">'Formato 7 a)'!D27</f>
        <v>0</v>
      </c>
      <c r="S20" s="54" t="n">
        <f aca="false">'Formato 7 a)'!E27</f>
        <v>0</v>
      </c>
      <c r="T20" s="54" t="n">
        <f aca="false">'Formato 7 a)'!F27</f>
        <v>0</v>
      </c>
      <c r="U20" s="54" t="n">
        <f aca="false">'Formato 7 a)'!G27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7,1,3,0,0,0,0</v>
      </c>
      <c r="B21" s="0" t="n">
        <v>7</v>
      </c>
      <c r="C21" s="0" t="n">
        <v>1</v>
      </c>
      <c r="D21" s="0" t="n">
        <v>3</v>
      </c>
      <c r="I21" s="0" t="s">
        <v>2895</v>
      </c>
      <c r="P21" s="54" t="n">
        <f aca="false">'Formato 7 a)'!B29</f>
        <v>0</v>
      </c>
      <c r="Q21" s="54" t="n">
        <f aca="false">'Formato 7 a)'!C29</f>
        <v>0</v>
      </c>
      <c r="R21" s="54" t="n">
        <f aca="false">'Formato 7 a)'!D29</f>
        <v>0</v>
      </c>
      <c r="S21" s="54" t="n">
        <f aca="false">'Formato 7 a)'!E29</f>
        <v>0</v>
      </c>
      <c r="T21" s="54" t="n">
        <f aca="false">'Formato 7 a)'!F29</f>
        <v>0</v>
      </c>
      <c r="U21" s="54" t="n">
        <f aca="false">'Formato 7 a)'!G29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7,1,3,1,0,0,0</v>
      </c>
      <c r="B22" s="0" t="n">
        <v>7</v>
      </c>
      <c r="C22" s="0" t="n">
        <v>1</v>
      </c>
      <c r="D22" s="0" t="n">
        <v>3</v>
      </c>
      <c r="E22" s="0" t="n">
        <v>1</v>
      </c>
      <c r="J22" s="0" t="s">
        <v>2895</v>
      </c>
      <c r="P22" s="54" t="n">
        <f aca="false">'Formato 7 a)'!B30</f>
        <v>0</v>
      </c>
      <c r="Q22" s="54" t="n">
        <f aca="false">'Formato 7 a)'!C30</f>
        <v>0</v>
      </c>
      <c r="R22" s="54" t="n">
        <f aca="false">'Formato 7 a)'!D30</f>
        <v>0</v>
      </c>
      <c r="S22" s="54" t="n">
        <f aca="false">'Formato 7 a)'!E30</f>
        <v>0</v>
      </c>
      <c r="T22" s="54" t="n">
        <f aca="false">'Formato 7 a)'!F30</f>
        <v>0</v>
      </c>
      <c r="U22" s="54" t="n">
        <f aca="false">'Formato 7 a)'!G30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7,1,4,0,0,0,0</v>
      </c>
      <c r="B23" s="0" t="n">
        <v>7</v>
      </c>
      <c r="C23" s="0" t="n">
        <v>1</v>
      </c>
      <c r="D23" s="0" t="n">
        <v>4</v>
      </c>
      <c r="I23" s="0" t="s">
        <v>3189</v>
      </c>
      <c r="P23" s="54" t="n">
        <f aca="false">'Formato 7 a)'!B32</f>
        <v>0</v>
      </c>
      <c r="Q23" s="54" t="n">
        <f aca="false">'Formato 7 a)'!C32</f>
        <v>0</v>
      </c>
      <c r="R23" s="54" t="n">
        <f aca="false">'Formato 7 a)'!D32</f>
        <v>0</v>
      </c>
      <c r="S23" s="54" t="n">
        <f aca="false">'Formato 7 a)'!E32</f>
        <v>0</v>
      </c>
      <c r="T23" s="54" t="n">
        <f aca="false">'Formato 7 a)'!F32</f>
        <v>0</v>
      </c>
      <c r="U23" s="54" t="n">
        <f aca="false">'Formato 7 a)'!G32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7,1,5,0,0,0,0</v>
      </c>
      <c r="B24" s="0" t="n">
        <v>7</v>
      </c>
      <c r="C24" s="0" t="n">
        <v>1</v>
      </c>
      <c r="D24" s="0" t="n">
        <v>5</v>
      </c>
      <c r="I24" s="0" t="s">
        <v>2837</v>
      </c>
      <c r="P24" s="54"/>
      <c r="Q24" s="54"/>
      <c r="R24" s="54"/>
      <c r="S24" s="54"/>
      <c r="T24" s="54"/>
      <c r="U24" s="54"/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7,1,0,1,0,0,0</v>
      </c>
      <c r="B25" s="0" t="n">
        <v>7</v>
      </c>
      <c r="C25" s="0" t="n">
        <v>1</v>
      </c>
      <c r="E25" s="0" t="n">
        <v>1</v>
      </c>
      <c r="J25" s="0" t="s">
        <v>3190</v>
      </c>
      <c r="P25" s="54" t="n">
        <f aca="false">'Formato 7 a)'!B35</f>
        <v>0</v>
      </c>
      <c r="Q25" s="54" t="n">
        <f aca="false">'Formato 7 a)'!C35</f>
        <v>0</v>
      </c>
      <c r="R25" s="54" t="n">
        <f aca="false">'Formato 7 a)'!D35</f>
        <v>0</v>
      </c>
      <c r="S25" s="54" t="n">
        <f aca="false">'Formato 7 a)'!E35</f>
        <v>0</v>
      </c>
      <c r="T25" s="54" t="n">
        <f aca="false">'Formato 7 a)'!F35</f>
        <v>0</v>
      </c>
      <c r="U25" s="54" t="n">
        <f aca="false">'Formato 7 a)'!G35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7,1,0,2,0,0,0</v>
      </c>
      <c r="B26" s="0" t="n">
        <v>7</v>
      </c>
      <c r="C26" s="0" t="n">
        <v>1</v>
      </c>
      <c r="E26" s="0" t="n">
        <v>2</v>
      </c>
      <c r="J26" s="0" t="s">
        <v>2897</v>
      </c>
      <c r="P26" s="54" t="n">
        <f aca="false">'Formato 7 a)'!B36</f>
        <v>0</v>
      </c>
      <c r="Q26" s="54" t="n">
        <f aca="false">'Formato 7 a)'!C36</f>
        <v>0</v>
      </c>
      <c r="R26" s="54" t="n">
        <f aca="false">'Formato 7 a)'!D36</f>
        <v>0</v>
      </c>
      <c r="S26" s="54" t="n">
        <f aca="false">'Formato 7 a)'!E36</f>
        <v>0</v>
      </c>
      <c r="T26" s="54" t="n">
        <f aca="false">'Formato 7 a)'!F36</f>
        <v>0</v>
      </c>
      <c r="U26" s="54" t="n">
        <f aca="false">'Formato 7 a)'!G36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7,1,0,3,0,0,0</v>
      </c>
      <c r="B27" s="0" t="n">
        <v>7</v>
      </c>
      <c r="C27" s="0" t="n">
        <v>1</v>
      </c>
      <c r="E27" s="0" t="n">
        <v>3</v>
      </c>
      <c r="J27" s="0" t="s">
        <v>2895</v>
      </c>
      <c r="P27" s="54" t="n">
        <f aca="false">'Formato 7 a)'!B37</f>
        <v>0</v>
      </c>
      <c r="Q27" s="54" t="n">
        <f aca="false">'Formato 7 a)'!C37</f>
        <v>0</v>
      </c>
      <c r="R27" s="54" t="n">
        <f aca="false">'Formato 7 a)'!D37</f>
        <v>0</v>
      </c>
      <c r="S27" s="54" t="n">
        <f aca="false">'Formato 7 a)'!E37</f>
        <v>0</v>
      </c>
      <c r="T27" s="54" t="n">
        <f aca="false">'Formato 7 a)'!F37</f>
        <v>0</v>
      </c>
      <c r="U27" s="54" t="n">
        <f aca="false">'Formato 7 a)'!G37</f>
        <v>0</v>
      </c>
    </row>
    <row r="28" customFormat="false" ht="15" hidden="false" customHeight="false" outlineLevel="0" collapsed="false">
      <c r="A28" s="32"/>
      <c r="P28" s="54"/>
      <c r="Q28" s="54"/>
      <c r="R28" s="54"/>
      <c r="S28" s="54"/>
      <c r="T28" s="54"/>
      <c r="U28" s="54"/>
    </row>
    <row r="29" customFormat="false" ht="15" hidden="false" customHeight="false" outlineLevel="0" collapsed="false">
      <c r="A29" s="32"/>
      <c r="P29" s="54"/>
      <c r="Q29" s="54"/>
      <c r="R29" s="54"/>
      <c r="S29" s="54"/>
      <c r="T29" s="54"/>
      <c r="U29" s="54"/>
    </row>
    <row r="30" customFormat="false" ht="15" hidden="false" customHeight="false" outlineLevel="0" collapsed="false">
      <c r="A30" s="32"/>
      <c r="P30" s="54"/>
      <c r="Q30" s="54"/>
      <c r="R30" s="54"/>
      <c r="S30" s="54"/>
      <c r="T30" s="54"/>
      <c r="U30" s="54"/>
    </row>
    <row r="31" customFormat="false" ht="15" hidden="false" customHeight="false" outlineLevel="0" collapsed="false">
      <c r="A31" s="32"/>
      <c r="P31" s="54"/>
      <c r="Q31" s="54"/>
      <c r="R31" s="54"/>
      <c r="S31" s="54"/>
      <c r="T31" s="54"/>
      <c r="U31" s="54"/>
    </row>
    <row r="32" customFormat="false" ht="15" hidden="false" customHeight="false" outlineLevel="0" collapsed="false">
      <c r="A32" s="32"/>
      <c r="P32" s="54"/>
      <c r="Q32" s="54"/>
      <c r="R32" s="54"/>
      <c r="S32" s="54"/>
      <c r="T32" s="54"/>
      <c r="U32" s="54"/>
    </row>
    <row r="33" customFormat="false" ht="15" hidden="false" customHeight="false" outlineLevel="0" collapsed="false">
      <c r="A33" s="32"/>
      <c r="P33" s="54"/>
      <c r="Q33" s="54"/>
      <c r="R33" s="54"/>
      <c r="S33" s="54"/>
      <c r="T33" s="54"/>
      <c r="U33" s="54"/>
    </row>
    <row r="34" customFormat="false" ht="15" hidden="false" customHeight="false" outlineLevel="0" collapsed="false">
      <c r="A34" s="32"/>
      <c r="P34" s="54"/>
      <c r="Q34" s="54"/>
      <c r="R34" s="54"/>
      <c r="S34" s="54"/>
      <c r="T34" s="54"/>
      <c r="U34" s="54"/>
    </row>
    <row r="35" customFormat="false" ht="15" hidden="false" customHeight="false" outlineLevel="0" collapsed="false">
      <c r="A35" s="32"/>
      <c r="P35" s="54"/>
      <c r="Q35" s="54"/>
      <c r="R35" s="54"/>
      <c r="S35" s="54"/>
      <c r="T35" s="54"/>
      <c r="U35" s="54"/>
    </row>
    <row r="36" customFormat="false" ht="15" hidden="false" customHeight="false" outlineLevel="0" collapsed="false">
      <c r="A36" s="32"/>
      <c r="P36" s="54"/>
      <c r="Q36" s="54"/>
      <c r="R36" s="54"/>
      <c r="S36" s="54"/>
      <c r="T36" s="54"/>
      <c r="U36" s="54"/>
    </row>
    <row r="37" customFormat="false" ht="15" hidden="false" customHeight="false" outlineLevel="0" collapsed="false">
      <c r="A37" s="32"/>
      <c r="P37" s="54"/>
      <c r="Q37" s="54"/>
      <c r="R37" s="54"/>
      <c r="S37" s="54"/>
      <c r="T37" s="54"/>
      <c r="U37" s="54"/>
    </row>
    <row r="38" customFormat="false" ht="15" hidden="false" customHeight="false" outlineLevel="0" collapsed="false">
      <c r="A38" s="32"/>
      <c r="P38" s="54"/>
      <c r="Q38" s="54"/>
      <c r="R38" s="54"/>
      <c r="S38" s="54"/>
      <c r="T38" s="54"/>
      <c r="U38" s="54"/>
    </row>
    <row r="39" customFormat="false" ht="15" hidden="false" customHeight="false" outlineLevel="0" collapsed="false">
      <c r="A39" s="32"/>
      <c r="P39" s="54"/>
      <c r="Q39" s="54"/>
      <c r="R39" s="54"/>
      <c r="S39" s="54"/>
      <c r="T39" s="54"/>
      <c r="U39" s="54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1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16" activeCellId="0" sqref="G16"/>
    </sheetView>
  </sheetViews>
  <sheetFormatPr defaultColWidth="10.859375" defaultRowHeight="15" zeroHeight="true" outlineLevelRow="0" outlineLevelCol="0"/>
  <cols>
    <col collapsed="false" customWidth="true" hidden="false" outlineLevel="0" max="1" min="1" style="32" width="68.71"/>
    <col collapsed="false" customWidth="true" hidden="false" outlineLevel="0" max="7" min="2" style="32" width="20.71"/>
    <col collapsed="false" customWidth="false" hidden="true" outlineLevel="0" max="1024" min="8" style="32" width="10.85"/>
  </cols>
  <sheetData>
    <row r="1" customFormat="false" ht="37.5" hidden="false" customHeight="true" outlineLevel="0" collapsed="false">
      <c r="A1" s="101" t="s">
        <v>3191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3192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5" t="s">
        <v>2359</v>
      </c>
      <c r="B4" s="25"/>
      <c r="C4" s="25"/>
      <c r="D4" s="25"/>
      <c r="E4" s="25"/>
      <c r="F4" s="25"/>
      <c r="G4" s="25"/>
    </row>
    <row r="5" customFormat="false" ht="15" hidden="false" customHeight="false" outlineLevel="0" collapsed="false">
      <c r="A5" s="25" t="s">
        <v>3164</v>
      </c>
      <c r="B5" s="25"/>
      <c r="C5" s="25"/>
      <c r="D5" s="25"/>
      <c r="E5" s="25"/>
      <c r="F5" s="25"/>
      <c r="G5" s="25"/>
    </row>
    <row r="6" customFormat="false" ht="15" hidden="false" customHeight="false" outlineLevel="0" collapsed="false">
      <c r="A6" s="147" t="s">
        <v>3193</v>
      </c>
      <c r="B6" s="145" t="n">
        <f aca="false">ANIO1P</f>
        <v>2023</v>
      </c>
      <c r="C6" s="29" t="str">
        <f aca="false">ANIO2P</f>
        <v>2024 (d)</v>
      </c>
      <c r="D6" s="29" t="str">
        <f aca="false">ANIO3P</f>
        <v>2025 (d)</v>
      </c>
      <c r="E6" s="29" t="str">
        <f aca="false">ANIO4P</f>
        <v>2026 (d)</v>
      </c>
      <c r="F6" s="29" t="str">
        <f aca="false">ANIO5P</f>
        <v>2027 (d)</v>
      </c>
      <c r="G6" s="29" t="str">
        <f aca="false">ANIO6P</f>
        <v>2028 (d)</v>
      </c>
    </row>
    <row r="7" customFormat="false" ht="48" hidden="false" customHeight="true" outlineLevel="0" collapsed="false">
      <c r="A7" s="147"/>
      <c r="B7" s="146" t="s">
        <v>3166</v>
      </c>
      <c r="C7" s="29"/>
      <c r="D7" s="29"/>
      <c r="E7" s="29"/>
      <c r="F7" s="29"/>
      <c r="G7" s="29"/>
    </row>
    <row r="8" customFormat="false" ht="15" hidden="false" customHeight="false" outlineLevel="0" collapsed="false">
      <c r="A8" s="103" t="s">
        <v>3194</v>
      </c>
      <c r="B8" s="123" t="n">
        <f aca="false">SUM(B9:B17)</f>
        <v>1930884.88</v>
      </c>
      <c r="C8" s="123" t="n">
        <f aca="false">SUM(C9:C17)</f>
        <v>2027429.124</v>
      </c>
      <c r="D8" s="123" t="n">
        <f aca="false">SUM(D9:D17)</f>
        <v>2128800.5802</v>
      </c>
      <c r="E8" s="123" t="n">
        <f aca="false">SUM(E9:E17)</f>
        <v>2235240.60921</v>
      </c>
      <c r="F8" s="123" t="n">
        <f aca="false">SUM(F9:F17)</f>
        <v>2347002.6396705</v>
      </c>
      <c r="G8" s="123" t="n">
        <f aca="false">SUM(G9:G17)</f>
        <v>2464352.77165403</v>
      </c>
    </row>
    <row r="9" customFormat="false" ht="15" hidden="false" customHeight="false" outlineLevel="0" collapsed="false">
      <c r="A9" s="83" t="s">
        <v>3195</v>
      </c>
      <c r="B9" s="70" t="n">
        <v>1226651.6</v>
      </c>
      <c r="C9" s="70" t="n">
        <v>1287984.18</v>
      </c>
      <c r="D9" s="70" t="n">
        <v>1352383.389</v>
      </c>
      <c r="E9" s="70" t="n">
        <v>1420002.55845</v>
      </c>
      <c r="F9" s="70" t="n">
        <v>1491002.6863725</v>
      </c>
      <c r="G9" s="70" t="n">
        <v>1565552.82069113</v>
      </c>
    </row>
    <row r="10" customFormat="false" ht="15" hidden="false" customHeight="false" outlineLevel="0" collapsed="false">
      <c r="A10" s="83" t="s">
        <v>3196</v>
      </c>
      <c r="B10" s="70" t="n">
        <v>338000</v>
      </c>
      <c r="C10" s="70" t="n">
        <v>354900</v>
      </c>
      <c r="D10" s="70" t="n">
        <v>372645</v>
      </c>
      <c r="E10" s="70" t="n">
        <v>391277.25</v>
      </c>
      <c r="F10" s="70" t="n">
        <v>410841.1125</v>
      </c>
      <c r="G10" s="70" t="n">
        <v>431383.168125</v>
      </c>
    </row>
    <row r="11" customFormat="false" ht="15" hidden="false" customHeight="false" outlineLevel="0" collapsed="false">
      <c r="A11" s="83" t="s">
        <v>3197</v>
      </c>
      <c r="B11" s="70" t="n">
        <v>312132.71</v>
      </c>
      <c r="C11" s="70" t="n">
        <v>327739.3455</v>
      </c>
      <c r="D11" s="70" t="n">
        <v>344126.312775</v>
      </c>
      <c r="E11" s="70" t="n">
        <v>361332.62841375</v>
      </c>
      <c r="F11" s="70" t="n">
        <v>379399.259834438</v>
      </c>
      <c r="G11" s="70" t="n">
        <v>398369.222826159</v>
      </c>
    </row>
    <row r="12" customFormat="false" ht="15" hidden="false" customHeight="false" outlineLevel="0" collapsed="false">
      <c r="A12" s="83" t="s">
        <v>3198</v>
      </c>
      <c r="B12" s="70" t="n">
        <v>0</v>
      </c>
      <c r="C12" s="70" t="n">
        <v>0</v>
      </c>
      <c r="D12" s="70" t="n">
        <v>0</v>
      </c>
      <c r="E12" s="70" t="n">
        <v>0</v>
      </c>
      <c r="F12" s="70" t="n">
        <v>0</v>
      </c>
      <c r="G12" s="70" t="n">
        <v>0</v>
      </c>
    </row>
    <row r="13" customFormat="false" ht="15" hidden="false" customHeight="false" outlineLevel="0" collapsed="false">
      <c r="A13" s="83" t="s">
        <v>3199</v>
      </c>
      <c r="B13" s="70" t="n">
        <v>52000</v>
      </c>
      <c r="C13" s="70" t="n">
        <v>54600</v>
      </c>
      <c r="D13" s="70" t="n">
        <v>57330</v>
      </c>
      <c r="E13" s="70" t="n">
        <v>60196.5</v>
      </c>
      <c r="F13" s="70" t="n">
        <v>63206.325</v>
      </c>
      <c r="G13" s="70" t="n">
        <v>66366.64125</v>
      </c>
    </row>
    <row r="14" customFormat="false" ht="15" hidden="false" customHeight="false" outlineLevel="0" collapsed="false">
      <c r="A14" s="83" t="s">
        <v>3200</v>
      </c>
      <c r="B14" s="70" t="n">
        <v>0</v>
      </c>
      <c r="C14" s="70" t="n">
        <v>0</v>
      </c>
      <c r="D14" s="70" t="n">
        <v>0</v>
      </c>
      <c r="E14" s="70" t="n">
        <v>0</v>
      </c>
      <c r="F14" s="70" t="n">
        <v>0</v>
      </c>
      <c r="G14" s="70" t="n">
        <v>0</v>
      </c>
    </row>
    <row r="15" customFormat="false" ht="15" hidden="false" customHeight="false" outlineLevel="0" collapsed="false">
      <c r="A15" s="83" t="s">
        <v>3201</v>
      </c>
      <c r="B15" s="70" t="n">
        <v>2100.57</v>
      </c>
      <c r="C15" s="70" t="n">
        <v>2205.5985</v>
      </c>
      <c r="D15" s="70" t="n">
        <v>2315.878425</v>
      </c>
      <c r="E15" s="70" t="n">
        <v>2431.67234625</v>
      </c>
      <c r="F15" s="70" t="n">
        <v>2553.2559635625</v>
      </c>
      <c r="G15" s="70" t="n">
        <v>2680.91876174063</v>
      </c>
    </row>
    <row r="16" customFormat="false" ht="15" hidden="false" customHeight="false" outlineLevel="0" collapsed="false">
      <c r="A16" s="83" t="s">
        <v>3202</v>
      </c>
      <c r="B16" s="70" t="n">
        <v>0</v>
      </c>
      <c r="C16" s="70" t="n">
        <v>0</v>
      </c>
      <c r="D16" s="70" t="n">
        <v>0</v>
      </c>
      <c r="E16" s="70" t="n">
        <v>0</v>
      </c>
      <c r="F16" s="70" t="n">
        <v>0</v>
      </c>
      <c r="G16" s="70" t="n">
        <v>0</v>
      </c>
    </row>
    <row r="17" customFormat="false" ht="15" hidden="false" customHeight="false" outlineLevel="0" collapsed="false">
      <c r="A17" s="83" t="s">
        <v>3203</v>
      </c>
      <c r="B17" s="70" t="n">
        <v>0</v>
      </c>
      <c r="C17" s="70" t="n">
        <v>0</v>
      </c>
      <c r="D17" s="70" t="n">
        <v>0</v>
      </c>
      <c r="E17" s="70" t="n">
        <v>0</v>
      </c>
      <c r="F17" s="70" t="n">
        <v>0</v>
      </c>
      <c r="G17" s="70" t="n">
        <v>0</v>
      </c>
    </row>
    <row r="18" customFormat="false" ht="15" hidden="false" customHeight="false" outlineLevel="0" collapsed="false">
      <c r="A18" s="148"/>
      <c r="B18" s="37"/>
      <c r="C18" s="37"/>
      <c r="D18" s="37"/>
      <c r="E18" s="37"/>
      <c r="F18" s="37"/>
      <c r="G18" s="37"/>
    </row>
    <row r="19" customFormat="false" ht="15" hidden="false" customHeight="false" outlineLevel="0" collapsed="false">
      <c r="A19" s="45" t="s">
        <v>3204</v>
      </c>
      <c r="B19" s="46" t="n">
        <f aca="false">SUM(B20:B28)</f>
        <v>0</v>
      </c>
      <c r="C19" s="46" t="n">
        <f aca="false">SUM(C20:C28)</f>
        <v>0</v>
      </c>
      <c r="D19" s="46" t="n">
        <f aca="false">SUM(D20:D28)</f>
        <v>0</v>
      </c>
      <c r="E19" s="46" t="n">
        <f aca="false">SUM(E20:E28)</f>
        <v>0</v>
      </c>
      <c r="F19" s="46" t="n">
        <f aca="false">SUM(F20:F28)</f>
        <v>0</v>
      </c>
      <c r="G19" s="46" t="n">
        <f aca="false">SUM(G20:G28)</f>
        <v>0</v>
      </c>
    </row>
    <row r="20" customFormat="false" ht="15" hidden="false" customHeight="false" outlineLevel="0" collapsed="false">
      <c r="A20" s="83" t="s">
        <v>3195</v>
      </c>
      <c r="B20" s="70" t="n">
        <v>0</v>
      </c>
      <c r="C20" s="70" t="n">
        <v>0</v>
      </c>
      <c r="D20" s="70" t="n">
        <v>0</v>
      </c>
      <c r="E20" s="70" t="n">
        <v>0</v>
      </c>
      <c r="F20" s="70" t="n">
        <v>0</v>
      </c>
      <c r="G20" s="70" t="n">
        <v>0</v>
      </c>
    </row>
    <row r="21" customFormat="false" ht="15" hidden="false" customHeight="false" outlineLevel="0" collapsed="false">
      <c r="A21" s="83" t="s">
        <v>3196</v>
      </c>
      <c r="B21" s="70" t="n">
        <v>0</v>
      </c>
      <c r="C21" s="70" t="n">
        <v>0</v>
      </c>
      <c r="D21" s="70" t="n">
        <v>0</v>
      </c>
      <c r="E21" s="70" t="n">
        <v>0</v>
      </c>
      <c r="F21" s="70" t="n">
        <v>0</v>
      </c>
      <c r="G21" s="70" t="n">
        <v>0</v>
      </c>
    </row>
    <row r="22" customFormat="false" ht="15" hidden="false" customHeight="false" outlineLevel="0" collapsed="false">
      <c r="A22" s="83" t="s">
        <v>3197</v>
      </c>
      <c r="B22" s="70" t="n">
        <v>0</v>
      </c>
      <c r="C22" s="70" t="n">
        <v>0</v>
      </c>
      <c r="D22" s="70" t="n">
        <v>0</v>
      </c>
      <c r="E22" s="70" t="n">
        <v>0</v>
      </c>
      <c r="F22" s="70" t="n">
        <v>0</v>
      </c>
      <c r="G22" s="70" t="n">
        <v>0</v>
      </c>
    </row>
    <row r="23" customFormat="false" ht="15" hidden="false" customHeight="false" outlineLevel="0" collapsed="false">
      <c r="A23" s="83" t="s">
        <v>3198</v>
      </c>
      <c r="B23" s="70" t="n">
        <v>0</v>
      </c>
      <c r="C23" s="70" t="n">
        <v>0</v>
      </c>
      <c r="D23" s="70" t="n">
        <v>0</v>
      </c>
      <c r="E23" s="70" t="n">
        <v>0</v>
      </c>
      <c r="F23" s="70" t="n">
        <v>0</v>
      </c>
      <c r="G23" s="70" t="n">
        <v>0</v>
      </c>
    </row>
    <row r="24" customFormat="false" ht="15" hidden="false" customHeight="false" outlineLevel="0" collapsed="false">
      <c r="A24" s="83" t="s">
        <v>3199</v>
      </c>
      <c r="B24" s="70" t="n">
        <v>0</v>
      </c>
      <c r="C24" s="70" t="n">
        <v>0</v>
      </c>
      <c r="D24" s="70" t="n">
        <v>0</v>
      </c>
      <c r="E24" s="70" t="n">
        <v>0</v>
      </c>
      <c r="F24" s="70" t="n">
        <v>0</v>
      </c>
      <c r="G24" s="70" t="n">
        <v>0</v>
      </c>
    </row>
    <row r="25" customFormat="false" ht="15" hidden="false" customHeight="false" outlineLevel="0" collapsed="false">
      <c r="A25" s="83" t="s">
        <v>3200</v>
      </c>
      <c r="B25" s="70" t="n">
        <v>0</v>
      </c>
      <c r="C25" s="70" t="n">
        <v>0</v>
      </c>
      <c r="D25" s="70" t="n">
        <v>0</v>
      </c>
      <c r="E25" s="70" t="n">
        <v>0</v>
      </c>
      <c r="F25" s="70" t="n">
        <v>0</v>
      </c>
      <c r="G25" s="70" t="n">
        <v>0</v>
      </c>
    </row>
    <row r="26" customFormat="false" ht="15" hidden="false" customHeight="false" outlineLevel="0" collapsed="false">
      <c r="A26" s="83" t="s">
        <v>3201</v>
      </c>
      <c r="B26" s="70" t="n">
        <v>0</v>
      </c>
      <c r="C26" s="70" t="n">
        <v>0</v>
      </c>
      <c r="D26" s="70" t="n">
        <v>0</v>
      </c>
      <c r="E26" s="70" t="n">
        <v>0</v>
      </c>
      <c r="F26" s="70" t="n">
        <v>0</v>
      </c>
      <c r="G26" s="70" t="n">
        <v>0</v>
      </c>
    </row>
    <row r="27" customFormat="false" ht="15" hidden="false" customHeight="false" outlineLevel="0" collapsed="false">
      <c r="A27" s="83" t="s">
        <v>3205</v>
      </c>
      <c r="B27" s="70" t="n">
        <v>0</v>
      </c>
      <c r="C27" s="70" t="n">
        <v>0</v>
      </c>
      <c r="D27" s="70" t="n">
        <v>0</v>
      </c>
      <c r="E27" s="70" t="n">
        <v>0</v>
      </c>
      <c r="F27" s="70" t="n">
        <v>0</v>
      </c>
      <c r="G27" s="70" t="n">
        <v>0</v>
      </c>
    </row>
    <row r="28" customFormat="false" ht="15" hidden="false" customHeight="false" outlineLevel="0" collapsed="false">
      <c r="A28" s="83" t="s">
        <v>3203</v>
      </c>
      <c r="B28" s="70" t="n">
        <v>0</v>
      </c>
      <c r="C28" s="70" t="n">
        <v>0</v>
      </c>
      <c r="D28" s="70" t="n">
        <v>0</v>
      </c>
      <c r="E28" s="70" t="n">
        <v>0</v>
      </c>
      <c r="F28" s="70" t="n">
        <v>0</v>
      </c>
      <c r="G28" s="70" t="n">
        <v>0</v>
      </c>
    </row>
    <row r="29" customFormat="false" ht="15" hidden="false" customHeight="false" outlineLevel="0" collapsed="false">
      <c r="A29" s="37"/>
      <c r="B29" s="37"/>
      <c r="C29" s="37"/>
      <c r="D29" s="37"/>
      <c r="E29" s="37"/>
      <c r="F29" s="37"/>
      <c r="G29" s="37"/>
    </row>
    <row r="30" customFormat="false" ht="15" hidden="false" customHeight="false" outlineLevel="0" collapsed="false">
      <c r="A30" s="45" t="s">
        <v>3206</v>
      </c>
      <c r="B30" s="46" t="n">
        <f aca="false">B8+B19</f>
        <v>1930884.88</v>
      </c>
      <c r="C30" s="46" t="n">
        <f aca="false">C8+C19</f>
        <v>2027429.124</v>
      </c>
      <c r="D30" s="46" t="n">
        <f aca="false">D8+D19</f>
        <v>2128800.5802</v>
      </c>
      <c r="E30" s="46" t="n">
        <f aca="false">E8+E19</f>
        <v>2235240.60921</v>
      </c>
      <c r="F30" s="46" t="n">
        <f aca="false">F8+F19</f>
        <v>2347002.6396705</v>
      </c>
      <c r="G30" s="46" t="n">
        <f aca="false">G8+G19</f>
        <v>2464352.77165403</v>
      </c>
    </row>
    <row r="31" customFormat="false" ht="15" hidden="false" customHeight="false" outlineLevel="0" collapsed="false">
      <c r="A31" s="80"/>
      <c r="B31" s="80"/>
      <c r="C31" s="80"/>
      <c r="D31" s="80"/>
      <c r="E31" s="80"/>
      <c r="F31" s="80"/>
      <c r="G31" s="80"/>
    </row>
  </sheetData>
  <sheetProtection sheet="true" password="9fcf" objects="true" scenarios="true"/>
  <mergeCells count="11"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  <mergeCell ref="G6:G7"/>
  </mergeCells>
  <dataValidations count="6">
    <dataValidation allowBlank="true" operator="between" prompt="Año 1 (d)" showDropDown="false" showErrorMessage="true" showInputMessage="true" sqref="C6:C7" type="none">
      <formula1>0</formula1>
      <formula2>0</formula2>
    </dataValidation>
    <dataValidation allowBlank="true" operator="between" prompt="Año 2 (d)" showDropDown="false" showErrorMessage="true" showInputMessage="true" sqref="D6:D7" type="none">
      <formula1>0</formula1>
      <formula2>0</formula2>
    </dataValidation>
    <dataValidation allowBlank="true" operator="between" prompt="Año 3 (d)" showDropDown="false" showErrorMessage="true" showInputMessage="true" sqref="E6:E7" type="none">
      <formula1>0</formula1>
      <formula2>0</formula2>
    </dataValidation>
    <dataValidation allowBlank="true" operator="between" prompt="Año 4 (d)" showDropDown="false" showErrorMessage="true" showInputMessage="true" sqref="F6:F7" type="none">
      <formula1>0</formula1>
      <formula2>0</formula2>
    </dataValidation>
    <dataValidation allowBlank="true" operator="between" prompt="Año 5 (d)" showDropDown="false" showErrorMessage="true" showInputMessage="true" sqref="G6:G7" type="none">
      <formula1>0</formula1>
      <formula2>0</formula2>
    </dataValidation>
    <dataValidation allowBlank="true" operator="between" showDropDown="false" showErrorMessage="true" showInputMessage="true" sqref="B8:G30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" activeCellId="0" sqref="P1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3181</v>
      </c>
      <c r="Q1" s="0" t="s">
        <v>3182</v>
      </c>
      <c r="R1" s="0" t="s">
        <v>3183</v>
      </c>
      <c r="S1" s="0" t="s">
        <v>3184</v>
      </c>
      <c r="T1" s="0" t="s">
        <v>3185</v>
      </c>
      <c r="U1" s="0" t="s">
        <v>3186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 s="0" t="n">
        <v>7</v>
      </c>
      <c r="C2" s="0" t="n">
        <v>2</v>
      </c>
      <c r="D2" s="0" t="n">
        <v>1</v>
      </c>
      <c r="I2" s="0" t="s">
        <v>2748</v>
      </c>
      <c r="P2" s="54" t="n">
        <f aca="false">'Formato 7 b)'!B8</f>
        <v>1930884.88</v>
      </c>
      <c r="Q2" s="54" t="n">
        <f aca="false">'Formato 7 b)'!C8</f>
        <v>2027429.124</v>
      </c>
      <c r="R2" s="54" t="n">
        <f aca="false">'Formato 7 b)'!D8</f>
        <v>2128800.5802</v>
      </c>
      <c r="S2" s="54" t="n">
        <f aca="false">'Formato 7 b)'!E8</f>
        <v>2235240.60921</v>
      </c>
      <c r="T2" s="54" t="n">
        <f aca="false">'Formato 7 b)'!F8</f>
        <v>2347002.6396705</v>
      </c>
      <c r="U2" s="54" t="n">
        <f aca="false">'Formato 7 b)'!G8</f>
        <v>2464352.77165402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 s="0" t="n">
        <v>7</v>
      </c>
      <c r="C3" s="0" t="n">
        <v>2</v>
      </c>
      <c r="D3" s="0" t="n">
        <v>1</v>
      </c>
      <c r="E3" s="0" t="n">
        <v>1</v>
      </c>
      <c r="J3" s="0" t="s">
        <v>2986</v>
      </c>
      <c r="P3" s="54" t="n">
        <f aca="false">'Formato 7 b)'!B9</f>
        <v>1226651.6</v>
      </c>
      <c r="Q3" s="54" t="n">
        <f aca="false">'Formato 7 b)'!C9</f>
        <v>1287984.18</v>
      </c>
      <c r="R3" s="54" t="n">
        <f aca="false">'Formato 7 b)'!D9</f>
        <v>1352383.389</v>
      </c>
      <c r="S3" s="54" t="n">
        <f aca="false">'Formato 7 b)'!E9</f>
        <v>1420002.55845</v>
      </c>
      <c r="T3" s="54" t="n">
        <f aca="false">'Formato 7 b)'!F9</f>
        <v>1491002.6863725</v>
      </c>
      <c r="U3" s="54" t="n">
        <f aca="false">'Formato 7 b)'!G9</f>
        <v>1565552.82069113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7,2,1,2,0,0,0</v>
      </c>
      <c r="B4" s="0" t="n">
        <v>7</v>
      </c>
      <c r="C4" s="0" t="n">
        <v>2</v>
      </c>
      <c r="D4" s="0" t="n">
        <v>1</v>
      </c>
      <c r="E4" s="0" t="n">
        <v>2</v>
      </c>
      <c r="J4" s="0" t="s">
        <v>2994</v>
      </c>
      <c r="P4" s="54" t="n">
        <f aca="false">'Formato 7 b)'!B10</f>
        <v>338000</v>
      </c>
      <c r="Q4" s="54" t="n">
        <f aca="false">'Formato 7 b)'!C10</f>
        <v>354900</v>
      </c>
      <c r="R4" s="54" t="n">
        <f aca="false">'Formato 7 b)'!D10</f>
        <v>372645</v>
      </c>
      <c r="S4" s="54" t="n">
        <f aca="false">'Formato 7 b)'!E10</f>
        <v>391277.25</v>
      </c>
      <c r="T4" s="54" t="n">
        <f aca="false">'Formato 7 b)'!F10</f>
        <v>410841.1125</v>
      </c>
      <c r="U4" s="54" t="n">
        <f aca="false">'Formato 7 b)'!G10</f>
        <v>431383.168125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7,2,1,3,0,0,0</v>
      </c>
      <c r="B5" s="0" t="n">
        <v>7</v>
      </c>
      <c r="C5" s="0" t="n">
        <v>2</v>
      </c>
      <c r="D5" s="0" t="n">
        <v>1</v>
      </c>
      <c r="E5" s="0" t="n">
        <v>3</v>
      </c>
      <c r="J5" s="0" t="s">
        <v>3004</v>
      </c>
      <c r="P5" s="54" t="n">
        <f aca="false">'Formato 7 b)'!B11</f>
        <v>312132.71</v>
      </c>
      <c r="Q5" s="54" t="n">
        <f aca="false">'Formato 7 b)'!C11</f>
        <v>327739.3455</v>
      </c>
      <c r="R5" s="54" t="n">
        <f aca="false">'Formato 7 b)'!D11</f>
        <v>344126.312775</v>
      </c>
      <c r="S5" s="54" t="n">
        <f aca="false">'Formato 7 b)'!E11</f>
        <v>361332.62841375</v>
      </c>
      <c r="T5" s="54" t="n">
        <f aca="false">'Formato 7 b)'!F11</f>
        <v>379399.259834438</v>
      </c>
      <c r="U5" s="54" t="n">
        <f aca="false">'Formato 7 b)'!G11</f>
        <v>398369.222826159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7,2,1,4,0,0,0</v>
      </c>
      <c r="B6" s="0" t="n">
        <v>7</v>
      </c>
      <c r="C6" s="0" t="n">
        <v>2</v>
      </c>
      <c r="D6" s="0" t="n">
        <v>1</v>
      </c>
      <c r="E6" s="0" t="n">
        <v>4</v>
      </c>
      <c r="J6" s="0" t="s">
        <v>3014</v>
      </c>
      <c r="P6" s="54" t="n">
        <f aca="false">'Formato 7 b)'!B12</f>
        <v>0</v>
      </c>
      <c r="Q6" s="54" t="n">
        <f aca="false">'Formato 7 b)'!C12</f>
        <v>0</v>
      </c>
      <c r="R6" s="54" t="n">
        <f aca="false">'Formato 7 b)'!D12</f>
        <v>0</v>
      </c>
      <c r="S6" s="54" t="n">
        <f aca="false">'Formato 7 b)'!E12</f>
        <v>0</v>
      </c>
      <c r="T6" s="54" t="n">
        <f aca="false">'Formato 7 b)'!F12</f>
        <v>0</v>
      </c>
      <c r="U6" s="54" t="n">
        <f aca="false">'Formato 7 b)'!G12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7,2,1,5,0,0,0</v>
      </c>
      <c r="B7" s="0" t="n">
        <v>7</v>
      </c>
      <c r="C7" s="0" t="n">
        <v>2</v>
      </c>
      <c r="D7" s="0" t="n">
        <v>1</v>
      </c>
      <c r="E7" s="0" t="n">
        <v>5</v>
      </c>
      <c r="J7" s="0" t="s">
        <v>3024</v>
      </c>
      <c r="P7" s="54" t="n">
        <f aca="false">'Formato 7 b)'!B13</f>
        <v>52000</v>
      </c>
      <c r="Q7" s="54" t="n">
        <f aca="false">'Formato 7 b)'!C13</f>
        <v>54600</v>
      </c>
      <c r="R7" s="54" t="n">
        <f aca="false">'Formato 7 b)'!D13</f>
        <v>57330</v>
      </c>
      <c r="S7" s="54" t="n">
        <f aca="false">'Formato 7 b)'!E13</f>
        <v>60196.5</v>
      </c>
      <c r="T7" s="54" t="n">
        <f aca="false">'Formato 7 b)'!F13</f>
        <v>63206.325</v>
      </c>
      <c r="U7" s="54" t="n">
        <f aca="false">'Formato 7 b)'!G13</f>
        <v>66366.64125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7,2,1,6,0,0,0</v>
      </c>
      <c r="B8" s="0" t="n">
        <v>7</v>
      </c>
      <c r="C8" s="0" t="n">
        <v>2</v>
      </c>
      <c r="D8" s="0" t="n">
        <v>1</v>
      </c>
      <c r="E8" s="0" t="n">
        <v>6</v>
      </c>
      <c r="J8" s="0" t="s">
        <v>3034</v>
      </c>
      <c r="P8" s="54" t="n">
        <f aca="false">'Formato 7 b)'!B14</f>
        <v>0</v>
      </c>
      <c r="Q8" s="54" t="n">
        <f aca="false">'Formato 7 b)'!C14</f>
        <v>0</v>
      </c>
      <c r="R8" s="54" t="n">
        <f aca="false">'Formato 7 b)'!D14</f>
        <v>0</v>
      </c>
      <c r="S8" s="54" t="n">
        <f aca="false">'Formato 7 b)'!E14</f>
        <v>0</v>
      </c>
      <c r="T8" s="54" t="n">
        <f aca="false">'Formato 7 b)'!F14</f>
        <v>0</v>
      </c>
      <c r="U8" s="54" t="n">
        <f aca="false">'Formato 7 b)'!G14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7,2,1,7,0,0,0</v>
      </c>
      <c r="B9" s="0" t="n">
        <v>7</v>
      </c>
      <c r="C9" s="0" t="n">
        <v>2</v>
      </c>
      <c r="D9" s="0" t="n">
        <v>1</v>
      </c>
      <c r="E9" s="0" t="n">
        <v>7</v>
      </c>
      <c r="J9" s="0" t="s">
        <v>3038</v>
      </c>
      <c r="P9" s="54" t="n">
        <f aca="false">'Formato 7 b)'!B15</f>
        <v>2100.57</v>
      </c>
      <c r="Q9" s="54" t="n">
        <f aca="false">'Formato 7 b)'!C15</f>
        <v>2205.5985</v>
      </c>
      <c r="R9" s="54" t="n">
        <f aca="false">'Formato 7 b)'!D15</f>
        <v>2315.878425</v>
      </c>
      <c r="S9" s="54" t="n">
        <f aca="false">'Formato 7 b)'!E15</f>
        <v>2431.67234625</v>
      </c>
      <c r="T9" s="54" t="n">
        <f aca="false">'Formato 7 b)'!F15</f>
        <v>2553.2559635625</v>
      </c>
      <c r="U9" s="54" t="n">
        <f aca="false">'Formato 7 b)'!G15</f>
        <v>2680.91876174063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7,2,1,8,0,0,0</v>
      </c>
      <c r="B10" s="0" t="n">
        <v>7</v>
      </c>
      <c r="C10" s="0" t="n">
        <v>2</v>
      </c>
      <c r="D10" s="0" t="n">
        <v>1</v>
      </c>
      <c r="E10" s="0" t="n">
        <v>8</v>
      </c>
      <c r="J10" s="0" t="s">
        <v>3207</v>
      </c>
      <c r="P10" s="54" t="n">
        <f aca="false">'Formato 7 b)'!B16</f>
        <v>0</v>
      </c>
      <c r="Q10" s="54" t="n">
        <f aca="false">'Formato 7 b)'!C16</f>
        <v>0</v>
      </c>
      <c r="R10" s="54" t="n">
        <f aca="false">'Formato 7 b)'!D16</f>
        <v>0</v>
      </c>
      <c r="S10" s="54" t="n">
        <f aca="false">'Formato 7 b)'!E16</f>
        <v>0</v>
      </c>
      <c r="T10" s="54" t="n">
        <f aca="false">'Formato 7 b)'!F16</f>
        <v>0</v>
      </c>
      <c r="U10" s="54" t="n">
        <f aca="false">'Formato 7 b)'!G16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7,2,1,9,0,0,0</v>
      </c>
      <c r="B11" s="0" t="n">
        <v>7</v>
      </c>
      <c r="C11" s="0" t="n">
        <v>2</v>
      </c>
      <c r="D11" s="0" t="n">
        <v>1</v>
      </c>
      <c r="E11" s="0" t="n">
        <v>9</v>
      </c>
      <c r="J11" s="0" t="s">
        <v>2649</v>
      </c>
      <c r="P11" s="54" t="n">
        <f aca="false">'Formato 7 b)'!B17</f>
        <v>0</v>
      </c>
      <c r="Q11" s="54" t="n">
        <f aca="false">'Formato 7 b)'!C17</f>
        <v>0</v>
      </c>
      <c r="R11" s="54" t="n">
        <f aca="false">'Formato 7 b)'!D17</f>
        <v>0</v>
      </c>
      <c r="S11" s="54" t="n">
        <f aca="false">'Formato 7 b)'!E17</f>
        <v>0</v>
      </c>
      <c r="T11" s="54" t="n">
        <f aca="false">'Formato 7 b)'!F17</f>
        <v>0</v>
      </c>
      <c r="U11" s="54" t="n">
        <f aca="false">'Formato 7 b)'!G17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7,2,2,0,0,0,0</v>
      </c>
      <c r="B12" s="0" t="n">
        <v>7</v>
      </c>
      <c r="C12" s="0" t="n">
        <v>2</v>
      </c>
      <c r="D12" s="0" t="n">
        <v>2</v>
      </c>
      <c r="I12" s="0" t="s">
        <v>2749</v>
      </c>
      <c r="P12" s="54" t="n">
        <f aca="false">'Formato 7 b)'!B19</f>
        <v>0</v>
      </c>
      <c r="Q12" s="54" t="n">
        <f aca="false">'Formato 7 b)'!C19</f>
        <v>0</v>
      </c>
      <c r="R12" s="54" t="n">
        <f aca="false">'Formato 7 b)'!D19</f>
        <v>0</v>
      </c>
      <c r="S12" s="54" t="n">
        <f aca="false">'Formato 7 b)'!E19</f>
        <v>0</v>
      </c>
      <c r="T12" s="54" t="n">
        <f aca="false">'Formato 7 b)'!F19</f>
        <v>0</v>
      </c>
      <c r="U12" s="54" t="n">
        <f aca="false">'Formato 7 b)'!G19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7,2,2,1,0,0,0</v>
      </c>
      <c r="B13" s="0" t="n">
        <v>7</v>
      </c>
      <c r="C13" s="0" t="n">
        <v>2</v>
      </c>
      <c r="D13" s="0" t="n">
        <v>2</v>
      </c>
      <c r="E13" s="0" t="n">
        <v>1</v>
      </c>
      <c r="J13" s="0" t="s">
        <v>2986</v>
      </c>
      <c r="P13" s="54" t="n">
        <f aca="false">'Formato 7 b)'!B20</f>
        <v>0</v>
      </c>
      <c r="Q13" s="54" t="n">
        <f aca="false">'Formato 7 b)'!C20</f>
        <v>0</v>
      </c>
      <c r="R13" s="54" t="n">
        <f aca="false">'Formato 7 b)'!D20</f>
        <v>0</v>
      </c>
      <c r="S13" s="54" t="n">
        <f aca="false">'Formato 7 b)'!E20</f>
        <v>0</v>
      </c>
      <c r="T13" s="54" t="n">
        <f aca="false">'Formato 7 b)'!F20</f>
        <v>0</v>
      </c>
      <c r="U13" s="54" t="n">
        <f aca="false">'Formato 7 b)'!G20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7,2,2,2,0,0,0</v>
      </c>
      <c r="B14" s="0" t="n">
        <v>7</v>
      </c>
      <c r="C14" s="0" t="n">
        <v>2</v>
      </c>
      <c r="D14" s="0" t="n">
        <v>2</v>
      </c>
      <c r="E14" s="0" t="n">
        <v>2</v>
      </c>
      <c r="J14" s="0" t="s">
        <v>2994</v>
      </c>
      <c r="P14" s="54" t="n">
        <f aca="false">'Formato 7 b)'!B21</f>
        <v>0</v>
      </c>
      <c r="Q14" s="54" t="n">
        <f aca="false">'Formato 7 b)'!C21</f>
        <v>0</v>
      </c>
      <c r="R14" s="54" t="n">
        <f aca="false">'Formato 7 b)'!D21</f>
        <v>0</v>
      </c>
      <c r="S14" s="54" t="n">
        <f aca="false">'Formato 7 b)'!E21</f>
        <v>0</v>
      </c>
      <c r="T14" s="54" t="n">
        <f aca="false">'Formato 7 b)'!F21</f>
        <v>0</v>
      </c>
      <c r="U14" s="54" t="n">
        <f aca="false">'Formato 7 b)'!G21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7,2,2,3,0,0,0</v>
      </c>
      <c r="B15" s="0" t="n">
        <v>7</v>
      </c>
      <c r="C15" s="0" t="n">
        <v>2</v>
      </c>
      <c r="D15" s="0" t="n">
        <v>2</v>
      </c>
      <c r="E15" s="0" t="n">
        <v>3</v>
      </c>
      <c r="J15" s="0" t="s">
        <v>3004</v>
      </c>
      <c r="P15" s="54" t="n">
        <f aca="false">'Formato 7 b)'!B22</f>
        <v>0</v>
      </c>
      <c r="Q15" s="54" t="n">
        <f aca="false">'Formato 7 b)'!C22</f>
        <v>0</v>
      </c>
      <c r="R15" s="54" t="n">
        <f aca="false">'Formato 7 b)'!D22</f>
        <v>0</v>
      </c>
      <c r="S15" s="54" t="n">
        <f aca="false">'Formato 7 b)'!E22</f>
        <v>0</v>
      </c>
      <c r="T15" s="54" t="n">
        <f aca="false">'Formato 7 b)'!F22</f>
        <v>0</v>
      </c>
      <c r="U15" s="54" t="n">
        <f aca="false">'Formato 7 b)'!G22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7,2,2,4,0,0,0</v>
      </c>
      <c r="B16" s="0" t="n">
        <v>7</v>
      </c>
      <c r="C16" s="0" t="n">
        <v>2</v>
      </c>
      <c r="D16" s="0" t="n">
        <v>2</v>
      </c>
      <c r="E16" s="0" t="n">
        <v>4</v>
      </c>
      <c r="J16" s="0" t="s">
        <v>3014</v>
      </c>
      <c r="P16" s="54" t="n">
        <f aca="false">'Formato 7 b)'!B23</f>
        <v>0</v>
      </c>
      <c r="Q16" s="54" t="n">
        <f aca="false">'Formato 7 b)'!C23</f>
        <v>0</v>
      </c>
      <c r="R16" s="54" t="n">
        <f aca="false">'Formato 7 b)'!D23</f>
        <v>0</v>
      </c>
      <c r="S16" s="54" t="n">
        <f aca="false">'Formato 7 b)'!E23</f>
        <v>0</v>
      </c>
      <c r="T16" s="54" t="n">
        <f aca="false">'Formato 7 b)'!F23</f>
        <v>0</v>
      </c>
      <c r="U16" s="54" t="n">
        <f aca="false">'Formato 7 b)'!G23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7,2,2,5,0,0,0</v>
      </c>
      <c r="B17" s="0" t="n">
        <v>7</v>
      </c>
      <c r="C17" s="0" t="n">
        <v>2</v>
      </c>
      <c r="D17" s="0" t="n">
        <v>2</v>
      </c>
      <c r="E17" s="0" t="n">
        <v>5</v>
      </c>
      <c r="J17" s="0" t="s">
        <v>3024</v>
      </c>
      <c r="P17" s="54" t="n">
        <f aca="false">'Formato 7 b)'!B24</f>
        <v>0</v>
      </c>
      <c r="Q17" s="54" t="n">
        <f aca="false">'Formato 7 b)'!C24</f>
        <v>0</v>
      </c>
      <c r="R17" s="54" t="n">
        <f aca="false">'Formato 7 b)'!D24</f>
        <v>0</v>
      </c>
      <c r="S17" s="54" t="n">
        <f aca="false">'Formato 7 b)'!E24</f>
        <v>0</v>
      </c>
      <c r="T17" s="54" t="n">
        <f aca="false">'Formato 7 b)'!F24</f>
        <v>0</v>
      </c>
      <c r="U17" s="54" t="n">
        <f aca="false">'Formato 7 b)'!G24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7,2,2,6,0,0,0</v>
      </c>
      <c r="B18" s="0" t="n">
        <v>7</v>
      </c>
      <c r="C18" s="0" t="n">
        <v>2</v>
      </c>
      <c r="D18" s="0" t="n">
        <v>2</v>
      </c>
      <c r="E18" s="0" t="n">
        <v>6</v>
      </c>
      <c r="J18" s="0" t="s">
        <v>3034</v>
      </c>
      <c r="P18" s="54" t="n">
        <f aca="false">'Formato 7 b)'!B25</f>
        <v>0</v>
      </c>
      <c r="Q18" s="54" t="n">
        <f aca="false">'Formato 7 b)'!C25</f>
        <v>0</v>
      </c>
      <c r="R18" s="54" t="n">
        <f aca="false">'Formato 7 b)'!D25</f>
        <v>0</v>
      </c>
      <c r="S18" s="54" t="n">
        <f aca="false">'Formato 7 b)'!E25</f>
        <v>0</v>
      </c>
      <c r="T18" s="54" t="n">
        <f aca="false">'Formato 7 b)'!F25</f>
        <v>0</v>
      </c>
      <c r="U18" s="54" t="n">
        <f aca="false">'Formato 7 b)'!G25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7,2,2,7,0,0,0</v>
      </c>
      <c r="B19" s="0" t="n">
        <v>7</v>
      </c>
      <c r="C19" s="0" t="n">
        <v>2</v>
      </c>
      <c r="D19" s="0" t="n">
        <v>2</v>
      </c>
      <c r="E19" s="0" t="n">
        <v>7</v>
      </c>
      <c r="J19" s="0" t="s">
        <v>3038</v>
      </c>
      <c r="P19" s="54" t="n">
        <f aca="false">'Formato 7 b)'!B26</f>
        <v>0</v>
      </c>
      <c r="Q19" s="54" t="n">
        <f aca="false">'Formato 7 b)'!C26</f>
        <v>0</v>
      </c>
      <c r="R19" s="54" t="n">
        <f aca="false">'Formato 7 b)'!D26</f>
        <v>0</v>
      </c>
      <c r="S19" s="54" t="n">
        <f aca="false">'Formato 7 b)'!E26</f>
        <v>0</v>
      </c>
      <c r="T19" s="54" t="n">
        <f aca="false">'Formato 7 b)'!F26</f>
        <v>0</v>
      </c>
      <c r="U19" s="54" t="n">
        <f aca="false">'Formato 7 b)'!G26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7,2,2,8,0,0,0</v>
      </c>
      <c r="B20" s="0" t="n">
        <v>7</v>
      </c>
      <c r="C20" s="0" t="n">
        <v>2</v>
      </c>
      <c r="D20" s="0" t="n">
        <v>2</v>
      </c>
      <c r="E20" s="0" t="n">
        <v>8</v>
      </c>
      <c r="J20" s="0" t="s">
        <v>3047</v>
      </c>
      <c r="P20" s="54" t="n">
        <f aca="false">'Formato 7 b)'!B27</f>
        <v>0</v>
      </c>
      <c r="Q20" s="54" t="n">
        <f aca="false">'Formato 7 b)'!C27</f>
        <v>0</v>
      </c>
      <c r="R20" s="54" t="n">
        <f aca="false">'Formato 7 b)'!D27</f>
        <v>0</v>
      </c>
      <c r="S20" s="54" t="n">
        <f aca="false">'Formato 7 b)'!E27</f>
        <v>0</v>
      </c>
      <c r="T20" s="54" t="n">
        <f aca="false">'Formato 7 b)'!F27</f>
        <v>0</v>
      </c>
      <c r="U20" s="54" t="n">
        <f aca="false">'Formato 7 b)'!G27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7,2,2,9,0,0,0</v>
      </c>
      <c r="B21" s="0" t="n">
        <v>7</v>
      </c>
      <c r="C21" s="0" t="n">
        <v>2</v>
      </c>
      <c r="D21" s="0" t="n">
        <v>2</v>
      </c>
      <c r="E21" s="0" t="n">
        <v>9</v>
      </c>
      <c r="J21" s="0" t="s">
        <v>2649</v>
      </c>
      <c r="P21" s="54" t="n">
        <f aca="false">'Formato 7 b)'!B28</f>
        <v>0</v>
      </c>
      <c r="Q21" s="54" t="n">
        <f aca="false">'Formato 7 b)'!C28</f>
        <v>0</v>
      </c>
      <c r="R21" s="54" t="n">
        <f aca="false">'Formato 7 b)'!D28</f>
        <v>0</v>
      </c>
      <c r="S21" s="54" t="n">
        <f aca="false">'Formato 7 b)'!E28</f>
        <v>0</v>
      </c>
      <c r="T21" s="54" t="n">
        <f aca="false">'Formato 7 b)'!F28</f>
        <v>0</v>
      </c>
      <c r="U21" s="54" t="n">
        <f aca="false">'Formato 7 b)'!G28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7,2,3,0,0,0,0</v>
      </c>
      <c r="B22" s="0" t="n">
        <v>7</v>
      </c>
      <c r="C22" s="0" t="n">
        <v>2</v>
      </c>
      <c r="D22" s="0" t="n">
        <v>3</v>
      </c>
      <c r="I22" s="0" t="s">
        <v>3208</v>
      </c>
      <c r="P22" s="54" t="n">
        <f aca="false">'Formato 7 b)'!B30</f>
        <v>1930884.88</v>
      </c>
      <c r="Q22" s="54" t="n">
        <f aca="false">'Formato 7 b)'!C30</f>
        <v>2027429.124</v>
      </c>
      <c r="R22" s="54" t="n">
        <f aca="false">'Formato 7 b)'!D30</f>
        <v>2128800.5802</v>
      </c>
      <c r="S22" s="54" t="n">
        <f aca="false">'Formato 7 b)'!E30</f>
        <v>2235240.60921</v>
      </c>
      <c r="T22" s="54" t="n">
        <f aca="false">'Formato 7 b)'!F30</f>
        <v>2347002.6396705</v>
      </c>
      <c r="U22" s="54" t="n">
        <f aca="false">'Formato 7 b)'!G30</f>
        <v>2464352.77165402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7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40" activeCellId="0" sqref="A40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88.15"/>
    <col collapsed="false" customWidth="true" hidden="false" outlineLevel="0" max="7" min="2" style="0" width="20.71"/>
    <col collapsed="false" customWidth="false" hidden="true" outlineLevel="0" max="1024" min="8" style="0" width="10.85"/>
  </cols>
  <sheetData>
    <row r="1" s="73" customFormat="true" ht="37.5" hidden="false" customHeight="true" outlineLevel="0" collapsed="false">
      <c r="A1" s="101" t="s">
        <v>3209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3210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5" hidden="false" customHeight="true" outlineLevel="0" collapsed="false">
      <c r="A5" s="149" t="s">
        <v>3165</v>
      </c>
      <c r="B5" s="30" t="str">
        <f aca="false">ANIO5R</f>
        <v>2017 ¹ (c)</v>
      </c>
      <c r="C5" s="30" t="str">
        <f aca="false">ANIO4R</f>
        <v>2018 ¹ (c)</v>
      </c>
      <c r="D5" s="30" t="str">
        <f aca="false">ANIO3R</f>
        <v>2019 ¹ (c)</v>
      </c>
      <c r="E5" s="30" t="str">
        <f aca="false">ANIO2R</f>
        <v>2020 ¹ (c)</v>
      </c>
      <c r="F5" s="30" t="str">
        <f aca="false">ANIO1R</f>
        <v>2021 ¹ (c)</v>
      </c>
      <c r="G5" s="145" t="n">
        <f aca="false">ANIO_INFORME</f>
        <v>2022</v>
      </c>
    </row>
    <row r="6" customFormat="false" ht="32.1" hidden="false" customHeight="true" outlineLevel="0" collapsed="false">
      <c r="A6" s="149"/>
      <c r="B6" s="30"/>
      <c r="C6" s="30"/>
      <c r="D6" s="30"/>
      <c r="E6" s="30"/>
      <c r="F6" s="30"/>
      <c r="G6" s="146" t="s">
        <v>3211</v>
      </c>
    </row>
    <row r="7" customFormat="false" ht="15" hidden="false" customHeight="false" outlineLevel="0" collapsed="false">
      <c r="A7" s="103" t="s">
        <v>3212</v>
      </c>
      <c r="B7" s="123" t="n">
        <f aca="false">SUM(B8:B19)</f>
        <v>0</v>
      </c>
      <c r="C7" s="123" t="n">
        <f aca="false">SUM(C8:C19)</f>
        <v>0</v>
      </c>
      <c r="D7" s="123" t="n">
        <f aca="false">SUM(D8:D19)</f>
        <v>0</v>
      </c>
      <c r="E7" s="123" t="n">
        <f aca="false">SUM(E8:E19)</f>
        <v>0</v>
      </c>
      <c r="F7" s="123" t="n">
        <f aca="false">SUM(F8:F19)</f>
        <v>0</v>
      </c>
      <c r="G7" s="123" t="n">
        <f aca="false">SUM(G8:G19)</f>
        <v>0</v>
      </c>
    </row>
    <row r="8" customFormat="false" ht="15" hidden="false" customHeight="false" outlineLevel="0" collapsed="false">
      <c r="A8" s="83" t="s">
        <v>3213</v>
      </c>
      <c r="B8" s="70"/>
      <c r="C8" s="70"/>
      <c r="D8" s="70"/>
      <c r="E8" s="70"/>
      <c r="F8" s="70"/>
      <c r="G8" s="70" t="n">
        <v>0</v>
      </c>
    </row>
    <row r="9" customFormat="false" ht="15" hidden="false" customHeight="false" outlineLevel="0" collapsed="false">
      <c r="A9" s="83" t="s">
        <v>3214</v>
      </c>
      <c r="B9" s="70"/>
      <c r="C9" s="70"/>
      <c r="D9" s="70"/>
      <c r="E9" s="70"/>
      <c r="F9" s="70"/>
      <c r="G9" s="70" t="n">
        <v>0</v>
      </c>
    </row>
    <row r="10" customFormat="false" ht="15" hidden="false" customHeight="false" outlineLevel="0" collapsed="false">
      <c r="A10" s="83" t="s">
        <v>3215</v>
      </c>
      <c r="B10" s="70"/>
      <c r="C10" s="70"/>
      <c r="D10" s="70"/>
      <c r="E10" s="70"/>
      <c r="F10" s="70"/>
      <c r="G10" s="70" t="n">
        <v>0</v>
      </c>
    </row>
    <row r="11" customFormat="false" ht="15" hidden="false" customHeight="false" outlineLevel="0" collapsed="false">
      <c r="A11" s="83" t="s">
        <v>3216</v>
      </c>
      <c r="B11" s="70"/>
      <c r="C11" s="70"/>
      <c r="D11" s="70"/>
      <c r="E11" s="70"/>
      <c r="F11" s="70"/>
      <c r="G11" s="70" t="n">
        <v>0</v>
      </c>
    </row>
    <row r="12" customFormat="false" ht="15" hidden="false" customHeight="false" outlineLevel="0" collapsed="false">
      <c r="A12" s="83" t="s">
        <v>3217</v>
      </c>
      <c r="B12" s="70"/>
      <c r="C12" s="70"/>
      <c r="D12" s="70"/>
      <c r="E12" s="70"/>
      <c r="F12" s="70"/>
      <c r="G12" s="70" t="n">
        <v>0</v>
      </c>
    </row>
    <row r="13" customFormat="false" ht="15" hidden="false" customHeight="false" outlineLevel="0" collapsed="false">
      <c r="A13" s="83" t="s">
        <v>3218</v>
      </c>
      <c r="B13" s="70"/>
      <c r="C13" s="70"/>
      <c r="D13" s="70"/>
      <c r="E13" s="70"/>
      <c r="F13" s="70"/>
      <c r="G13" s="70" t="n">
        <v>0</v>
      </c>
    </row>
    <row r="14" customFormat="false" ht="15" hidden="false" customHeight="false" outlineLevel="0" collapsed="false">
      <c r="A14" s="83" t="s">
        <v>3219</v>
      </c>
      <c r="B14" s="70"/>
      <c r="C14" s="70"/>
      <c r="D14" s="70"/>
      <c r="E14" s="70"/>
      <c r="F14" s="70"/>
      <c r="G14" s="70" t="n">
        <v>0</v>
      </c>
    </row>
    <row r="15" customFormat="false" ht="15" hidden="false" customHeight="false" outlineLevel="0" collapsed="false">
      <c r="A15" s="83" t="s">
        <v>3220</v>
      </c>
      <c r="B15" s="70"/>
      <c r="C15" s="70"/>
      <c r="D15" s="70"/>
      <c r="E15" s="70"/>
      <c r="F15" s="70"/>
      <c r="G15" s="70" t="n">
        <v>0</v>
      </c>
    </row>
    <row r="16" customFormat="false" ht="15" hidden="false" customHeight="false" outlineLevel="0" collapsed="false">
      <c r="A16" s="83" t="s">
        <v>3221</v>
      </c>
      <c r="B16" s="70"/>
      <c r="C16" s="70"/>
      <c r="D16" s="70"/>
      <c r="E16" s="70"/>
      <c r="F16" s="70"/>
      <c r="G16" s="70" t="n">
        <v>0</v>
      </c>
    </row>
    <row r="17" customFormat="false" ht="15" hidden="false" customHeight="false" outlineLevel="0" collapsed="false">
      <c r="A17" s="83" t="s">
        <v>3222</v>
      </c>
      <c r="B17" s="70"/>
      <c r="C17" s="70"/>
      <c r="D17" s="70"/>
      <c r="E17" s="70"/>
      <c r="F17" s="70"/>
      <c r="G17" s="70" t="n">
        <v>0</v>
      </c>
    </row>
    <row r="18" customFormat="false" ht="15" hidden="false" customHeight="false" outlineLevel="0" collapsed="false">
      <c r="A18" s="83" t="s">
        <v>3223</v>
      </c>
      <c r="B18" s="70"/>
      <c r="C18" s="70"/>
      <c r="D18" s="70"/>
      <c r="E18" s="70"/>
      <c r="F18" s="70"/>
      <c r="G18" s="70" t="n">
        <v>0</v>
      </c>
    </row>
    <row r="19" customFormat="false" ht="15" hidden="false" customHeight="false" outlineLevel="0" collapsed="false">
      <c r="A19" s="83" t="s">
        <v>3224</v>
      </c>
      <c r="B19" s="70"/>
      <c r="C19" s="70"/>
      <c r="D19" s="70"/>
      <c r="E19" s="70"/>
      <c r="F19" s="70"/>
      <c r="G19" s="70" t="n">
        <v>0</v>
      </c>
    </row>
    <row r="20" customFormat="false" ht="15" hidden="false" customHeight="false" outlineLevel="0" collapsed="false">
      <c r="A20" s="37"/>
      <c r="B20" s="37"/>
      <c r="C20" s="37"/>
      <c r="D20" s="37"/>
      <c r="E20" s="37"/>
      <c r="F20" s="37"/>
      <c r="G20" s="37"/>
    </row>
    <row r="21" customFormat="false" ht="15" hidden="false" customHeight="false" outlineLevel="0" collapsed="false">
      <c r="A21" s="45" t="s">
        <v>3225</v>
      </c>
      <c r="B21" s="46" t="n">
        <f aca="false">SUM(B22:B26)</f>
        <v>0</v>
      </c>
      <c r="C21" s="46" t="n">
        <f aca="false">SUM(C22:C26)</f>
        <v>0</v>
      </c>
      <c r="D21" s="46" t="n">
        <f aca="false">SUM(D22:D26)</f>
        <v>0</v>
      </c>
      <c r="E21" s="46" t="n">
        <f aca="false">SUM(E22:E26)</f>
        <v>0</v>
      </c>
      <c r="F21" s="46" t="n">
        <f aca="false">SUM(F22:F26)</f>
        <v>0</v>
      </c>
      <c r="G21" s="46" t="n">
        <f aca="false">SUM(G22:G26)</f>
        <v>0</v>
      </c>
    </row>
    <row r="22" customFormat="false" ht="15" hidden="false" customHeight="false" outlineLevel="0" collapsed="false">
      <c r="A22" s="83" t="s">
        <v>3226</v>
      </c>
      <c r="B22" s="70"/>
      <c r="C22" s="70"/>
      <c r="D22" s="70"/>
      <c r="E22" s="70"/>
      <c r="F22" s="70"/>
      <c r="G22" s="70" t="n">
        <v>0</v>
      </c>
    </row>
    <row r="23" customFormat="false" ht="15" hidden="false" customHeight="false" outlineLevel="0" collapsed="false">
      <c r="A23" s="83" t="s">
        <v>3227</v>
      </c>
      <c r="B23" s="70"/>
      <c r="C23" s="70"/>
      <c r="D23" s="70"/>
      <c r="E23" s="70"/>
      <c r="F23" s="70"/>
      <c r="G23" s="70" t="n">
        <v>0</v>
      </c>
    </row>
    <row r="24" customFormat="false" ht="15" hidden="false" customHeight="false" outlineLevel="0" collapsed="false">
      <c r="A24" s="83" t="s">
        <v>3228</v>
      </c>
      <c r="B24" s="70"/>
      <c r="C24" s="70"/>
      <c r="D24" s="70"/>
      <c r="E24" s="70"/>
      <c r="F24" s="70"/>
      <c r="G24" s="70" t="n">
        <v>0</v>
      </c>
    </row>
    <row r="25" customFormat="false" ht="15" hidden="false" customHeight="false" outlineLevel="0" collapsed="false">
      <c r="A25" s="83" t="s">
        <v>3229</v>
      </c>
      <c r="B25" s="70"/>
      <c r="C25" s="70"/>
      <c r="D25" s="70"/>
      <c r="E25" s="70"/>
      <c r="F25" s="70"/>
      <c r="G25" s="70"/>
    </row>
    <row r="26" customFormat="false" ht="15" hidden="false" customHeight="false" outlineLevel="0" collapsed="false">
      <c r="A26" s="83" t="s">
        <v>3230</v>
      </c>
      <c r="B26" s="70"/>
      <c r="C26" s="70"/>
      <c r="D26" s="70"/>
      <c r="E26" s="70"/>
      <c r="F26" s="70"/>
      <c r="G26" s="70" t="n">
        <v>0</v>
      </c>
    </row>
    <row r="27" customFormat="false" ht="15" hidden="false" customHeight="false" outlineLevel="0" collapsed="false">
      <c r="A27" s="37"/>
      <c r="B27" s="37"/>
      <c r="C27" s="37"/>
      <c r="D27" s="37"/>
      <c r="E27" s="37"/>
      <c r="F27" s="37"/>
      <c r="G27" s="37"/>
    </row>
    <row r="28" customFormat="false" ht="15" hidden="false" customHeight="false" outlineLevel="0" collapsed="false">
      <c r="A28" s="45" t="s">
        <v>3231</v>
      </c>
      <c r="B28" s="46" t="n">
        <f aca="false">B29</f>
        <v>0</v>
      </c>
      <c r="C28" s="46" t="n">
        <f aca="false">C29</f>
        <v>0</v>
      </c>
      <c r="D28" s="46" t="n">
        <f aca="false">D29</f>
        <v>0</v>
      </c>
      <c r="E28" s="46" t="n">
        <f aca="false">E29</f>
        <v>0</v>
      </c>
      <c r="F28" s="46" t="n">
        <f aca="false">F29</f>
        <v>0</v>
      </c>
      <c r="G28" s="46" t="n">
        <f aca="false">G29</f>
        <v>0</v>
      </c>
    </row>
    <row r="29" customFormat="false" ht="15" hidden="false" customHeight="false" outlineLevel="0" collapsed="false">
      <c r="A29" s="83" t="s">
        <v>2835</v>
      </c>
      <c r="B29" s="70"/>
      <c r="C29" s="70"/>
      <c r="D29" s="70"/>
      <c r="E29" s="70"/>
      <c r="F29" s="70"/>
      <c r="G29" s="70" t="n">
        <v>0</v>
      </c>
    </row>
    <row r="30" customFormat="false" ht="15" hidden="false" customHeight="false" outlineLevel="0" collapsed="false">
      <c r="A30" s="37"/>
      <c r="B30" s="37"/>
      <c r="C30" s="37"/>
      <c r="D30" s="37"/>
      <c r="E30" s="37"/>
      <c r="F30" s="37"/>
      <c r="G30" s="37"/>
    </row>
    <row r="31" customFormat="false" ht="15" hidden="false" customHeight="false" outlineLevel="0" collapsed="false">
      <c r="A31" s="45" t="s">
        <v>3232</v>
      </c>
      <c r="B31" s="46" t="n">
        <f aca="false">B7+B21+B28</f>
        <v>0</v>
      </c>
      <c r="C31" s="46" t="n">
        <f aca="false">C7+C21+C28</f>
        <v>0</v>
      </c>
      <c r="D31" s="46" t="n">
        <f aca="false">D7+D21+D28</f>
        <v>0</v>
      </c>
      <c r="E31" s="46" t="n">
        <f aca="false">E7+E21+E28</f>
        <v>0</v>
      </c>
      <c r="F31" s="46" t="n">
        <f aca="false">F7+F21+F28</f>
        <v>0</v>
      </c>
      <c r="G31" s="46" t="n">
        <f aca="false">G7+G21+G28</f>
        <v>0</v>
      </c>
    </row>
    <row r="32" customFormat="false" ht="15" hidden="false" customHeight="false" outlineLevel="0" collapsed="false">
      <c r="A32" s="37"/>
      <c r="B32" s="37"/>
      <c r="C32" s="37"/>
      <c r="D32" s="37"/>
      <c r="E32" s="37"/>
      <c r="F32" s="37"/>
      <c r="G32" s="37"/>
    </row>
    <row r="33" customFormat="false" ht="15" hidden="false" customHeight="false" outlineLevel="0" collapsed="false">
      <c r="A33" s="45" t="s">
        <v>2837</v>
      </c>
      <c r="B33" s="37"/>
      <c r="C33" s="37"/>
      <c r="D33" s="37"/>
      <c r="E33" s="37"/>
      <c r="F33" s="37"/>
      <c r="G33" s="37"/>
    </row>
    <row r="34" customFormat="false" ht="30" hidden="false" customHeight="false" outlineLevel="0" collapsed="false">
      <c r="A34" s="108" t="s">
        <v>3179</v>
      </c>
      <c r="B34" s="70"/>
      <c r="C34" s="70"/>
      <c r="D34" s="70"/>
      <c r="E34" s="70"/>
      <c r="F34" s="70"/>
      <c r="G34" s="70" t="n">
        <v>0</v>
      </c>
    </row>
    <row r="35" customFormat="false" ht="30" hidden="false" customHeight="false" outlineLevel="0" collapsed="false">
      <c r="A35" s="108" t="s">
        <v>3233</v>
      </c>
      <c r="B35" s="70"/>
      <c r="C35" s="70"/>
      <c r="D35" s="70"/>
      <c r="E35" s="70"/>
      <c r="F35" s="70"/>
      <c r="G35" s="70" t="n">
        <v>0</v>
      </c>
    </row>
    <row r="36" customFormat="false" ht="15" hidden="false" customHeight="false" outlineLevel="0" collapsed="false">
      <c r="A36" s="45" t="s">
        <v>3234</v>
      </c>
      <c r="B36" s="46" t="n">
        <f aca="false">B34+B35</f>
        <v>0</v>
      </c>
      <c r="C36" s="46" t="n">
        <f aca="false">C34+C35</f>
        <v>0</v>
      </c>
      <c r="D36" s="46" t="n">
        <f aca="false">D34+D35</f>
        <v>0</v>
      </c>
      <c r="E36" s="46" t="n">
        <f aca="false">E34+E35</f>
        <v>0</v>
      </c>
      <c r="F36" s="46" t="n">
        <f aca="false">F34+F35</f>
        <v>0</v>
      </c>
      <c r="G36" s="46" t="n">
        <f aca="false">G34+G35</f>
        <v>0</v>
      </c>
    </row>
    <row r="37" customFormat="false" ht="15" hidden="false" customHeight="false" outlineLevel="0" collapsed="false">
      <c r="A37" s="53"/>
      <c r="B37" s="53"/>
      <c r="C37" s="53"/>
      <c r="D37" s="53"/>
      <c r="E37" s="53"/>
      <c r="F37" s="53"/>
      <c r="G37" s="53"/>
    </row>
    <row r="38" customFormat="false" ht="15" hidden="false" customHeight="false" outlineLevel="0" collapsed="false">
      <c r="A38" s="23"/>
    </row>
    <row r="39" customFormat="false" ht="15" hidden="false" customHeight="true" outlineLevel="0" collapsed="false">
      <c r="A39" s="150" t="s">
        <v>3235</v>
      </c>
      <c r="B39" s="150"/>
      <c r="C39" s="150"/>
      <c r="D39" s="150"/>
      <c r="E39" s="150"/>
      <c r="F39" s="150"/>
      <c r="G39" s="150"/>
    </row>
    <row r="40" customFormat="false" ht="15" hidden="false" customHeight="true" outlineLevel="0" collapsed="false">
      <c r="A40" s="150" t="s">
        <v>3236</v>
      </c>
      <c r="B40" s="150"/>
      <c r="C40" s="150"/>
      <c r="D40" s="150"/>
      <c r="E40" s="150"/>
      <c r="F40" s="150"/>
      <c r="G40" s="150"/>
    </row>
    <row r="42" customFormat="false" ht="15" hidden="true" customHeight="true" outlineLevel="0" collapsed="false"/>
    <row r="43" customFormat="false" ht="15" hidden="true" customHeight="true" outlineLevel="0" collapsed="false"/>
    <row r="44" customFormat="false" ht="15" hidden="true" customHeight="true" outlineLevel="0" collapsed="false"/>
    <row r="45" customFormat="false" ht="15" hidden="true" customHeight="true" outlineLevel="0" collapsed="false"/>
    <row r="46" customFormat="false" ht="15" hidden="true" customHeight="true" outlineLevel="0" collapsed="false"/>
    <row r="47" customFormat="false" ht="15.75" hidden="true" customHeight="true" outlineLevel="0" collapsed="false"/>
  </sheetData>
  <sheetProtection sheet="true" password="9d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9:G39"/>
    <mergeCell ref="A40:G40"/>
  </mergeCells>
  <dataValidations count="6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36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4" activeCellId="0" sqref="A24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3185</v>
      </c>
      <c r="Q1" s="0" t="s">
        <v>3184</v>
      </c>
      <c r="R1" s="0" t="s">
        <v>3183</v>
      </c>
      <c r="S1" s="0" t="s">
        <v>3182</v>
      </c>
      <c r="T1" s="0" t="s">
        <v>3181</v>
      </c>
      <c r="U1" s="0" t="s">
        <v>3237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 s="0" t="n">
        <v>7</v>
      </c>
      <c r="C2" s="0" t="n">
        <v>3</v>
      </c>
      <c r="D2" s="0" t="n">
        <v>1</v>
      </c>
      <c r="I2" s="0" t="s">
        <v>2744</v>
      </c>
      <c r="P2" s="54" t="n">
        <f aca="false">'Formato 7 c)'!B7</f>
        <v>0</v>
      </c>
      <c r="Q2" s="54" t="n">
        <f aca="false">'Formato 7 c)'!C7</f>
        <v>0</v>
      </c>
      <c r="R2" s="54" t="n">
        <f aca="false">'Formato 7 c)'!D7</f>
        <v>0</v>
      </c>
      <c r="S2" s="54" t="n">
        <f aca="false">'Formato 7 c)'!E7</f>
        <v>0</v>
      </c>
      <c r="T2" s="54" t="n">
        <f aca="false">'Formato 7 c)'!F7</f>
        <v>0</v>
      </c>
      <c r="U2" s="54" t="n">
        <f aca="false">'Formato 7 c)'!G7</f>
        <v>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 s="0" t="n">
        <v>7</v>
      </c>
      <c r="C3" s="0" t="n">
        <v>3</v>
      </c>
      <c r="D3" s="0" t="n">
        <v>1</v>
      </c>
      <c r="J3" s="0" t="s">
        <v>2846</v>
      </c>
      <c r="P3" s="54" t="n">
        <f aca="false">'Formato 7 c)'!B8</f>
        <v>0</v>
      </c>
      <c r="Q3" s="54" t="n">
        <f aca="false">'Formato 7 c)'!C8</f>
        <v>0</v>
      </c>
      <c r="R3" s="54" t="n">
        <f aca="false">'Formato 7 c)'!D8</f>
        <v>0</v>
      </c>
      <c r="S3" s="54" t="n">
        <f aca="false">'Formato 7 c)'!E8</f>
        <v>0</v>
      </c>
      <c r="T3" s="54" t="n">
        <f aca="false">'Formato 7 c)'!F8</f>
        <v>0</v>
      </c>
      <c r="U3" s="54" t="n">
        <f aca="false">'Formato 7 c)'!G8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7,3,1,0,0,0,0</v>
      </c>
      <c r="B4" s="0" t="n">
        <v>7</v>
      </c>
      <c r="C4" s="0" t="n">
        <v>3</v>
      </c>
      <c r="D4" s="0" t="n">
        <v>1</v>
      </c>
      <c r="J4" s="0" t="s">
        <v>2847</v>
      </c>
      <c r="P4" s="54" t="n">
        <f aca="false">'Formato 7 c)'!B9</f>
        <v>0</v>
      </c>
      <c r="Q4" s="54" t="n">
        <f aca="false">'Formato 7 c)'!C9</f>
        <v>0</v>
      </c>
      <c r="R4" s="54" t="n">
        <f aca="false">'Formato 7 c)'!D9</f>
        <v>0</v>
      </c>
      <c r="S4" s="54" t="n">
        <f aca="false">'Formato 7 c)'!E9</f>
        <v>0</v>
      </c>
      <c r="T4" s="54" t="n">
        <f aca="false">'Formato 7 c)'!F9</f>
        <v>0</v>
      </c>
      <c r="U4" s="54" t="n">
        <f aca="false">'Formato 7 c)'!G9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7,3,1,0,0,0,0</v>
      </c>
      <c r="B5" s="0" t="n">
        <v>7</v>
      </c>
      <c r="C5" s="0" t="n">
        <v>3</v>
      </c>
      <c r="D5" s="0" t="n">
        <v>1</v>
      </c>
      <c r="J5" s="0" t="s">
        <v>2848</v>
      </c>
      <c r="P5" s="54" t="n">
        <f aca="false">'Formato 7 c)'!B10</f>
        <v>0</v>
      </c>
      <c r="Q5" s="54" t="n">
        <f aca="false">'Formato 7 c)'!C10</f>
        <v>0</v>
      </c>
      <c r="R5" s="54" t="n">
        <f aca="false">'Formato 7 c)'!D10</f>
        <v>0</v>
      </c>
      <c r="S5" s="54" t="n">
        <f aca="false">'Formato 7 c)'!E10</f>
        <v>0</v>
      </c>
      <c r="T5" s="54" t="n">
        <f aca="false">'Formato 7 c)'!F10</f>
        <v>0</v>
      </c>
      <c r="U5" s="54" t="n">
        <f aca="false">'Formato 7 c)'!G10</f>
        <v>0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7,3,1,0,0,0,0</v>
      </c>
      <c r="B6" s="0" t="n">
        <v>7</v>
      </c>
      <c r="C6" s="0" t="n">
        <v>3</v>
      </c>
      <c r="D6" s="0" t="n">
        <v>1</v>
      </c>
      <c r="J6" s="0" t="s">
        <v>2849</v>
      </c>
      <c r="P6" s="54" t="n">
        <f aca="false">'Formato 7 c)'!B11</f>
        <v>0</v>
      </c>
      <c r="Q6" s="54" t="n">
        <f aca="false">'Formato 7 c)'!C11</f>
        <v>0</v>
      </c>
      <c r="R6" s="54" t="n">
        <f aca="false">'Formato 7 c)'!D11</f>
        <v>0</v>
      </c>
      <c r="S6" s="54" t="n">
        <f aca="false">'Formato 7 c)'!E11</f>
        <v>0</v>
      </c>
      <c r="T6" s="54" t="n">
        <f aca="false">'Formato 7 c)'!F11</f>
        <v>0</v>
      </c>
      <c r="U6" s="54" t="n">
        <f aca="false">'Formato 7 c)'!G11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7,3,1,0,0,0,0</v>
      </c>
      <c r="B7" s="0" t="n">
        <v>7</v>
      </c>
      <c r="C7" s="0" t="n">
        <v>3</v>
      </c>
      <c r="D7" s="0" t="n">
        <v>1</v>
      </c>
      <c r="J7" s="0" t="s">
        <v>2850</v>
      </c>
      <c r="P7" s="54" t="n">
        <f aca="false">'Formato 7 c)'!B12</f>
        <v>0</v>
      </c>
      <c r="Q7" s="54" t="n">
        <f aca="false">'Formato 7 c)'!C12</f>
        <v>0</v>
      </c>
      <c r="R7" s="54" t="n">
        <f aca="false">'Formato 7 c)'!D12</f>
        <v>0</v>
      </c>
      <c r="S7" s="54" t="n">
        <f aca="false">'Formato 7 c)'!E12</f>
        <v>0</v>
      </c>
      <c r="T7" s="54" t="n">
        <f aca="false">'Formato 7 c)'!F12</f>
        <v>0</v>
      </c>
      <c r="U7" s="54" t="n">
        <f aca="false">'Formato 7 c)'!G12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7,3,1,0,0,0,0</v>
      </c>
      <c r="B8" s="0" t="n">
        <v>7</v>
      </c>
      <c r="C8" s="0" t="n">
        <v>3</v>
      </c>
      <c r="D8" s="0" t="n">
        <v>1</v>
      </c>
      <c r="J8" s="0" t="s">
        <v>2851</v>
      </c>
      <c r="P8" s="54" t="n">
        <f aca="false">'Formato 7 c)'!B13</f>
        <v>0</v>
      </c>
      <c r="Q8" s="54" t="n">
        <f aca="false">'Formato 7 c)'!C13</f>
        <v>0</v>
      </c>
      <c r="R8" s="54" t="n">
        <f aca="false">'Formato 7 c)'!D13</f>
        <v>0</v>
      </c>
      <c r="S8" s="54" t="n">
        <f aca="false">'Formato 7 c)'!E13</f>
        <v>0</v>
      </c>
      <c r="T8" s="54" t="n">
        <f aca="false">'Formato 7 c)'!F13</f>
        <v>0</v>
      </c>
      <c r="U8" s="54" t="n">
        <f aca="false">'Formato 7 c)'!G13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7,3,1,0,0,0,0</v>
      </c>
      <c r="B9" s="0" t="n">
        <v>7</v>
      </c>
      <c r="C9" s="0" t="n">
        <v>3</v>
      </c>
      <c r="D9" s="0" t="n">
        <v>1</v>
      </c>
      <c r="J9" s="0" t="s">
        <v>2852</v>
      </c>
      <c r="P9" s="54" t="n">
        <f aca="false">'Formato 7 c)'!B14</f>
        <v>0</v>
      </c>
      <c r="Q9" s="54" t="n">
        <f aca="false">'Formato 7 c)'!C14</f>
        <v>0</v>
      </c>
      <c r="R9" s="54" t="n">
        <f aca="false">'Formato 7 c)'!D14</f>
        <v>0</v>
      </c>
      <c r="S9" s="54" t="n">
        <f aca="false">'Formato 7 c)'!E14</f>
        <v>0</v>
      </c>
      <c r="T9" s="54" t="n">
        <f aca="false">'Formato 7 c)'!F14</f>
        <v>0</v>
      </c>
      <c r="U9" s="54" t="n">
        <f aca="false">'Formato 7 c)'!G14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7,3,1,0,0,0,0</v>
      </c>
      <c r="B10" s="0" t="n">
        <v>7</v>
      </c>
      <c r="C10" s="0" t="n">
        <v>3</v>
      </c>
      <c r="D10" s="0" t="n">
        <v>1</v>
      </c>
      <c r="J10" s="0" t="s">
        <v>2853</v>
      </c>
      <c r="P10" s="54" t="n">
        <f aca="false">'Formato 7 c)'!B15</f>
        <v>0</v>
      </c>
      <c r="Q10" s="54" t="n">
        <f aca="false">'Formato 7 c)'!C15</f>
        <v>0</v>
      </c>
      <c r="R10" s="54" t="n">
        <f aca="false">'Formato 7 c)'!D15</f>
        <v>0</v>
      </c>
      <c r="S10" s="54" t="n">
        <f aca="false">'Formato 7 c)'!E15</f>
        <v>0</v>
      </c>
      <c r="T10" s="54" t="n">
        <f aca="false">'Formato 7 c)'!F15</f>
        <v>0</v>
      </c>
      <c r="U10" s="54" t="n">
        <f aca="false">'Formato 7 c)'!G15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7,3,1,0,0,0,0</v>
      </c>
      <c r="B11" s="0" t="n">
        <v>7</v>
      </c>
      <c r="C11" s="0" t="n">
        <v>3</v>
      </c>
      <c r="D11" s="0" t="n">
        <v>1</v>
      </c>
      <c r="J11" s="0" t="s">
        <v>2865</v>
      </c>
      <c r="P11" s="54" t="n">
        <f aca="false">'Formato 7 c)'!B16</f>
        <v>0</v>
      </c>
      <c r="Q11" s="54" t="n">
        <f aca="false">'Formato 7 c)'!C16</f>
        <v>0</v>
      </c>
      <c r="R11" s="54" t="n">
        <f aca="false">'Formato 7 c)'!D16</f>
        <v>0</v>
      </c>
      <c r="S11" s="54" t="n">
        <f aca="false">'Formato 7 c)'!E16</f>
        <v>0</v>
      </c>
      <c r="T11" s="54" t="n">
        <f aca="false">'Formato 7 c)'!F16</f>
        <v>0</v>
      </c>
      <c r="U11" s="54" t="n">
        <f aca="false">'Formato 7 c)'!G16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7,3,1,0,0,0,0</v>
      </c>
      <c r="B12" s="0" t="n">
        <v>7</v>
      </c>
      <c r="C12" s="0" t="n">
        <v>3</v>
      </c>
      <c r="D12" s="0" t="n">
        <v>1</v>
      </c>
      <c r="J12" s="0" t="s">
        <v>3238</v>
      </c>
      <c r="P12" s="54" t="n">
        <f aca="false">'Formato 7 c)'!B17</f>
        <v>0</v>
      </c>
      <c r="Q12" s="54" t="n">
        <f aca="false">'Formato 7 c)'!C17</f>
        <v>0</v>
      </c>
      <c r="R12" s="54" t="n">
        <f aca="false">'Formato 7 c)'!D17</f>
        <v>0</v>
      </c>
      <c r="S12" s="54" t="n">
        <f aca="false">'Formato 7 c)'!E17</f>
        <v>0</v>
      </c>
      <c r="T12" s="54" t="n">
        <f aca="false">'Formato 7 c)'!F17</f>
        <v>0</v>
      </c>
      <c r="U12" s="54" t="n">
        <f aca="false">'Formato 7 c)'!G17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7,3,1,0,0,0,0</v>
      </c>
      <c r="B13" s="0" t="n">
        <v>7</v>
      </c>
      <c r="C13" s="0" t="n">
        <v>3</v>
      </c>
      <c r="D13" s="0" t="n">
        <v>1</v>
      </c>
      <c r="J13" s="0" t="s">
        <v>2872</v>
      </c>
      <c r="P13" s="54" t="n">
        <f aca="false">'Formato 7 c)'!B18</f>
        <v>0</v>
      </c>
      <c r="Q13" s="54" t="n">
        <f aca="false">'Formato 7 c)'!C18</f>
        <v>0</v>
      </c>
      <c r="R13" s="54" t="n">
        <f aca="false">'Formato 7 c)'!D18</f>
        <v>0</v>
      </c>
      <c r="S13" s="54" t="n">
        <f aca="false">'Formato 7 c)'!E18</f>
        <v>0</v>
      </c>
      <c r="T13" s="54" t="n">
        <f aca="false">'Formato 7 c)'!F18</f>
        <v>0</v>
      </c>
      <c r="U13" s="54" t="n">
        <f aca="false">'Formato 7 c)'!G18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7,3,1,0,0,0,0</v>
      </c>
      <c r="B14" s="0" t="n">
        <v>7</v>
      </c>
      <c r="C14" s="0" t="n">
        <v>3</v>
      </c>
      <c r="D14" s="0" t="n">
        <v>1</v>
      </c>
      <c r="J14" s="0" t="s">
        <v>2876</v>
      </c>
      <c r="P14" s="54" t="n">
        <f aca="false">'Formato 7 c)'!B19</f>
        <v>0</v>
      </c>
      <c r="Q14" s="54" t="n">
        <f aca="false">'Formato 7 c)'!C19</f>
        <v>0</v>
      </c>
      <c r="R14" s="54" t="n">
        <f aca="false">'Formato 7 c)'!D19</f>
        <v>0</v>
      </c>
      <c r="S14" s="54" t="n">
        <f aca="false">'Formato 7 c)'!E19</f>
        <v>0</v>
      </c>
      <c r="T14" s="54" t="n">
        <f aca="false">'Formato 7 c)'!F19</f>
        <v>0</v>
      </c>
      <c r="U14" s="54" t="n">
        <f aca="false">'Formato 7 c)'!G19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7,3,2,0,0,0,0</v>
      </c>
      <c r="B15" s="0" t="n">
        <v>7</v>
      </c>
      <c r="C15" s="0" t="n">
        <v>3</v>
      </c>
      <c r="D15" s="0" t="n">
        <v>2</v>
      </c>
      <c r="I15" s="0" t="s">
        <v>2745</v>
      </c>
      <c r="P15" s="54" t="n">
        <f aca="false">'Formato 7 c)'!B21</f>
        <v>0</v>
      </c>
      <c r="Q15" s="54" t="n">
        <f aca="false">'Formato 7 c)'!C21</f>
        <v>0</v>
      </c>
      <c r="R15" s="54" t="n">
        <f aca="false">'Formato 7 c)'!D21</f>
        <v>0</v>
      </c>
      <c r="S15" s="54" t="n">
        <f aca="false">'Formato 7 c)'!E21</f>
        <v>0</v>
      </c>
      <c r="T15" s="54" t="n">
        <f aca="false">'Formato 7 c)'!F21</f>
        <v>0</v>
      </c>
      <c r="U15" s="54" t="n">
        <f aca="false">'Formato 7 c)'!G21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7,3,2,0,0,0,0</v>
      </c>
      <c r="B16" s="0" t="n">
        <v>7</v>
      </c>
      <c r="C16" s="0" t="n">
        <v>3</v>
      </c>
      <c r="D16" s="0" t="n">
        <v>2</v>
      </c>
      <c r="J16" s="0" t="s">
        <v>2587</v>
      </c>
      <c r="P16" s="54" t="n">
        <f aca="false">'Formato 7 c)'!B22</f>
        <v>0</v>
      </c>
      <c r="Q16" s="54" t="n">
        <f aca="false">'Formato 7 c)'!C22</f>
        <v>0</v>
      </c>
      <c r="R16" s="54" t="n">
        <f aca="false">'Formato 7 c)'!D22</f>
        <v>0</v>
      </c>
      <c r="S16" s="54" t="n">
        <f aca="false">'Formato 7 c)'!E22</f>
        <v>0</v>
      </c>
      <c r="T16" s="54" t="n">
        <f aca="false">'Formato 7 c)'!F22</f>
        <v>0</v>
      </c>
      <c r="U16" s="54" t="n">
        <f aca="false">'Formato 7 c)'!G22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7,3,2,0,0,0,0</v>
      </c>
      <c r="B17" s="0" t="n">
        <v>7</v>
      </c>
      <c r="C17" s="0" t="n">
        <v>3</v>
      </c>
      <c r="D17" s="0" t="n">
        <v>2</v>
      </c>
      <c r="J17" s="0" t="s">
        <v>2872</v>
      </c>
      <c r="P17" s="54" t="n">
        <f aca="false">'Formato 7 c)'!B23</f>
        <v>0</v>
      </c>
      <c r="Q17" s="54" t="n">
        <f aca="false">'Formato 7 c)'!C23</f>
        <v>0</v>
      </c>
      <c r="R17" s="54" t="n">
        <f aca="false">'Formato 7 c)'!D23</f>
        <v>0</v>
      </c>
      <c r="S17" s="54" t="n">
        <f aca="false">'Formato 7 c)'!E23</f>
        <v>0</v>
      </c>
      <c r="T17" s="54" t="n">
        <f aca="false">'Formato 7 c)'!F23</f>
        <v>0</v>
      </c>
      <c r="U17" s="54" t="n">
        <f aca="false">'Formato 7 c)'!G23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7,3,2,0,0,0,0</v>
      </c>
      <c r="B18" s="0" t="n">
        <v>7</v>
      </c>
      <c r="C18" s="0" t="n">
        <v>3</v>
      </c>
      <c r="D18" s="0" t="n">
        <v>2</v>
      </c>
      <c r="J18" s="0" t="s">
        <v>2889</v>
      </c>
      <c r="P18" s="54" t="n">
        <f aca="false">'Formato 7 c)'!B24</f>
        <v>0</v>
      </c>
      <c r="Q18" s="54" t="n">
        <f aca="false">'Formato 7 c)'!C24</f>
        <v>0</v>
      </c>
      <c r="R18" s="54" t="n">
        <f aca="false">'Formato 7 c)'!D24</f>
        <v>0</v>
      </c>
      <c r="S18" s="54" t="n">
        <f aca="false">'Formato 7 c)'!E24</f>
        <v>0</v>
      </c>
      <c r="T18" s="54" t="n">
        <f aca="false">'Formato 7 c)'!F24</f>
        <v>0</v>
      </c>
      <c r="U18" s="54" t="n">
        <f aca="false">'Formato 7 c)'!G24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7,3,2,0,0,0,0</v>
      </c>
      <c r="B19" s="0" t="n">
        <v>7</v>
      </c>
      <c r="C19" s="0" t="n">
        <v>3</v>
      </c>
      <c r="D19" s="0" t="n">
        <v>2</v>
      </c>
      <c r="J19" s="0" t="s">
        <v>2892</v>
      </c>
      <c r="P19" s="54" t="n">
        <f aca="false">'Formato 7 c)'!B25</f>
        <v>0</v>
      </c>
      <c r="Q19" s="54" t="n">
        <f aca="false">'Formato 7 c)'!C25</f>
        <v>0</v>
      </c>
      <c r="R19" s="54" t="n">
        <f aca="false">'Formato 7 c)'!D25</f>
        <v>0</v>
      </c>
      <c r="S19" s="54" t="n">
        <f aca="false">'Formato 7 c)'!E25</f>
        <v>0</v>
      </c>
      <c r="T19" s="54" t="n">
        <f aca="false">'Formato 7 c)'!F25</f>
        <v>0</v>
      </c>
      <c r="U19" s="54" t="n">
        <f aca="false">'Formato 7 c)'!G25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7,3,2,0,0,0,0</v>
      </c>
      <c r="B20" s="0" t="n">
        <v>7</v>
      </c>
      <c r="C20" s="0" t="n">
        <v>3</v>
      </c>
      <c r="D20" s="0" t="n">
        <v>2</v>
      </c>
      <c r="J20" s="0" t="s">
        <v>2893</v>
      </c>
      <c r="P20" s="54" t="n">
        <f aca="false">'Formato 7 c)'!B26</f>
        <v>0</v>
      </c>
      <c r="Q20" s="54" t="n">
        <f aca="false">'Formato 7 c)'!C26</f>
        <v>0</v>
      </c>
      <c r="R20" s="54" t="n">
        <f aca="false">'Formato 7 c)'!D26</f>
        <v>0</v>
      </c>
      <c r="S20" s="54" t="n">
        <f aca="false">'Formato 7 c)'!E26</f>
        <v>0</v>
      </c>
      <c r="T20" s="54" t="n">
        <f aca="false">'Formato 7 c)'!F26</f>
        <v>0</v>
      </c>
      <c r="U20" s="54" t="n">
        <f aca="false">'Formato 7 c)'!G26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7,3,3,0,0,0,0</v>
      </c>
      <c r="B21" s="0" t="n">
        <v>7</v>
      </c>
      <c r="C21" s="0" t="n">
        <v>3</v>
      </c>
      <c r="D21" s="0" t="n">
        <v>3</v>
      </c>
      <c r="I21" s="0" t="s">
        <v>2895</v>
      </c>
      <c r="P21" s="54" t="n">
        <f aca="false">'Formato 7 c)'!B28</f>
        <v>0</v>
      </c>
      <c r="Q21" s="54" t="n">
        <f aca="false">'Formato 7 c)'!C28</f>
        <v>0</v>
      </c>
      <c r="R21" s="54" t="n">
        <f aca="false">'Formato 7 c)'!D28</f>
        <v>0</v>
      </c>
      <c r="S21" s="54" t="n">
        <f aca="false">'Formato 7 c)'!E28</f>
        <v>0</v>
      </c>
      <c r="T21" s="54" t="n">
        <f aca="false">'Formato 7 c)'!F28</f>
        <v>0</v>
      </c>
      <c r="U21" s="54" t="n">
        <f aca="false">'Formato 7 c)'!G28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7,3,3,0,0,0,0</v>
      </c>
      <c r="B22" s="0" t="n">
        <v>7</v>
      </c>
      <c r="C22" s="0" t="n">
        <v>3</v>
      </c>
      <c r="D22" s="0" t="n">
        <v>3</v>
      </c>
      <c r="J22" s="0" t="s">
        <v>2895</v>
      </c>
      <c r="P22" s="54" t="n">
        <f aca="false">'Formato 7 c)'!B29</f>
        <v>0</v>
      </c>
      <c r="Q22" s="54" t="n">
        <f aca="false">'Formato 7 c)'!C29</f>
        <v>0</v>
      </c>
      <c r="R22" s="54" t="n">
        <f aca="false">'Formato 7 c)'!D29</f>
        <v>0</v>
      </c>
      <c r="S22" s="54" t="n">
        <f aca="false">'Formato 7 c)'!E29</f>
        <v>0</v>
      </c>
      <c r="T22" s="54" t="n">
        <f aca="false">'Formato 7 c)'!F29</f>
        <v>0</v>
      </c>
      <c r="U22" s="54" t="n">
        <f aca="false">'Formato 7 c)'!G29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7,3,4,0,0,0,0</v>
      </c>
      <c r="B23" s="0" t="n">
        <v>7</v>
      </c>
      <c r="C23" s="0" t="n">
        <v>3</v>
      </c>
      <c r="D23" s="0" t="n">
        <v>4</v>
      </c>
      <c r="I23" s="0" t="s">
        <v>3239</v>
      </c>
      <c r="P23" s="54" t="n">
        <f aca="false">'Formato 7 c)'!B31</f>
        <v>0</v>
      </c>
      <c r="Q23" s="54" t="n">
        <f aca="false">'Formato 7 c)'!C31</f>
        <v>0</v>
      </c>
      <c r="R23" s="54" t="n">
        <f aca="false">'Formato 7 c)'!D31</f>
        <v>0</v>
      </c>
      <c r="S23" s="54" t="n">
        <f aca="false">'Formato 7 c)'!E31</f>
        <v>0</v>
      </c>
      <c r="T23" s="54" t="n">
        <f aca="false">'Formato 7 c)'!F31</f>
        <v>0</v>
      </c>
      <c r="U23" s="54" t="n">
        <f aca="false">'Formato 7 c)'!G31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7,3,5,0,0,0,0</v>
      </c>
      <c r="B24" s="0" t="n">
        <v>7</v>
      </c>
      <c r="C24" s="0" t="n">
        <v>3</v>
      </c>
      <c r="D24" s="0" t="n">
        <v>5</v>
      </c>
      <c r="I24" s="0" t="s">
        <v>2837</v>
      </c>
      <c r="P24" s="54" t="n">
        <f aca="false">'Formato 7 c)'!B33</f>
        <v>0</v>
      </c>
      <c r="Q24" s="54" t="n">
        <f aca="false">'Formato 7 c)'!C33</f>
        <v>0</v>
      </c>
      <c r="R24" s="54" t="n">
        <f aca="false">'Formato 7 c)'!D33</f>
        <v>0</v>
      </c>
      <c r="S24" s="54" t="n">
        <f aca="false">'Formato 7 c)'!E33</f>
        <v>0</v>
      </c>
      <c r="T24" s="54" t="n">
        <f aca="false">'Formato 7 c)'!F33</f>
        <v>0</v>
      </c>
      <c r="U24" s="54" t="n">
        <f aca="false">'Formato 7 c)'!G33</f>
        <v>0</v>
      </c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7,3,5,0,0,0,0</v>
      </c>
      <c r="B25" s="0" t="n">
        <v>7</v>
      </c>
      <c r="C25" s="0" t="n">
        <v>3</v>
      </c>
      <c r="D25" s="0" t="n">
        <v>5</v>
      </c>
      <c r="J25" s="0" t="s">
        <v>3190</v>
      </c>
      <c r="P25" s="54" t="n">
        <f aca="false">'Formato 7 c)'!B34</f>
        <v>0</v>
      </c>
      <c r="Q25" s="54" t="n">
        <f aca="false">'Formato 7 c)'!C34</f>
        <v>0</v>
      </c>
      <c r="R25" s="54" t="n">
        <f aca="false">'Formato 7 c)'!D34</f>
        <v>0</v>
      </c>
      <c r="S25" s="54" t="n">
        <f aca="false">'Formato 7 c)'!E34</f>
        <v>0</v>
      </c>
      <c r="T25" s="54" t="n">
        <f aca="false">'Formato 7 c)'!F34</f>
        <v>0</v>
      </c>
      <c r="U25" s="54" t="n">
        <f aca="false">'Formato 7 c)'!G34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7,3,5,0,0,0,0</v>
      </c>
      <c r="B26" s="0" t="n">
        <v>7</v>
      </c>
      <c r="C26" s="0" t="n">
        <v>3</v>
      </c>
      <c r="D26" s="0" t="n">
        <v>5</v>
      </c>
      <c r="J26" s="0" t="s">
        <v>3240</v>
      </c>
      <c r="P26" s="54" t="n">
        <f aca="false">'Formato 7 c)'!B35</f>
        <v>0</v>
      </c>
      <c r="Q26" s="54" t="n">
        <f aca="false">'Formato 7 c)'!C35</f>
        <v>0</v>
      </c>
      <c r="R26" s="54" t="n">
        <f aca="false">'Formato 7 c)'!D35</f>
        <v>0</v>
      </c>
      <c r="S26" s="54" t="n">
        <f aca="false">'Formato 7 c)'!E35</f>
        <v>0</v>
      </c>
      <c r="T26" s="54" t="n">
        <f aca="false">'Formato 7 c)'!F35</f>
        <v>0</v>
      </c>
      <c r="U26" s="54" t="n">
        <f aca="false">'Formato 7 c)'!G35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7,3,5,0,0,0,0</v>
      </c>
      <c r="B27" s="0" t="n">
        <v>7</v>
      </c>
      <c r="C27" s="0" t="n">
        <v>3</v>
      </c>
      <c r="D27" s="0" t="n">
        <v>5</v>
      </c>
      <c r="J27" s="0" t="s">
        <v>3241</v>
      </c>
      <c r="P27" s="54" t="n">
        <f aca="false">'Formato 7 c)'!B36</f>
        <v>0</v>
      </c>
      <c r="Q27" s="54" t="n">
        <f aca="false">'Formato 7 c)'!C36</f>
        <v>0</v>
      </c>
      <c r="R27" s="54" t="n">
        <f aca="false">'Formato 7 c)'!D36</f>
        <v>0</v>
      </c>
      <c r="S27" s="54" t="n">
        <f aca="false">'Formato 7 c)'!E36</f>
        <v>0</v>
      </c>
      <c r="T27" s="54" t="n">
        <f aca="false">'Formato 7 c)'!F36</f>
        <v>0</v>
      </c>
      <c r="U27" s="54" t="n">
        <f aca="false">'Formato 7 c)'!G36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33"/>
  <sheetViews>
    <sheetView showFormulas="false" showGridLines="false" showRowColHeaders="true" showZeros="true" rightToLeft="false" tabSelected="false" showOutlineSymbols="true" defaultGridColor="true" view="normal" topLeftCell="A6" colorId="64" zoomScale="90" zoomScaleNormal="90" zoomScalePageLayoutView="100" workbookViewId="0">
      <selection pane="topLeft" activeCell="G21" activeCellId="0" sqref="G21"/>
    </sheetView>
  </sheetViews>
  <sheetFormatPr defaultColWidth="10.859375" defaultRowHeight="15" zeroHeight="true" outlineLevelRow="0" outlineLevelCol="0"/>
  <cols>
    <col collapsed="false" customWidth="true" hidden="false" outlineLevel="0" max="1" min="1" style="0" width="69.43"/>
    <col collapsed="false" customWidth="true" hidden="false" outlineLevel="0" max="7" min="2" style="0" width="20.71"/>
    <col collapsed="false" customWidth="false" hidden="true" outlineLevel="0" max="1024" min="8" style="0" width="10.85"/>
  </cols>
  <sheetData>
    <row r="1" s="73" customFormat="true" ht="37.5" hidden="false" customHeight="true" outlineLevel="0" collapsed="false">
      <c r="A1" s="101" t="s">
        <v>3242</v>
      </c>
      <c r="B1" s="101"/>
      <c r="C1" s="101"/>
      <c r="D1" s="101"/>
      <c r="E1" s="101"/>
      <c r="F1" s="101"/>
      <c r="G1" s="101"/>
    </row>
    <row r="2" customFormat="false" ht="15" hidden="false" customHeight="false" outlineLevel="0" collapsed="false">
      <c r="A2" s="24" t="str">
        <f aca="false">ENTIDAD</f>
        <v>Municipio de Coroneo, Gobierno del Estado de Guanajuato</v>
      </c>
      <c r="B2" s="24"/>
      <c r="C2" s="24"/>
      <c r="D2" s="24"/>
      <c r="E2" s="24"/>
      <c r="F2" s="24"/>
      <c r="G2" s="24"/>
    </row>
    <row r="3" customFormat="false" ht="15" hidden="false" customHeight="false" outlineLevel="0" collapsed="false">
      <c r="A3" s="25" t="s">
        <v>3243</v>
      </c>
      <c r="B3" s="25"/>
      <c r="C3" s="25"/>
      <c r="D3" s="25"/>
      <c r="E3" s="25"/>
      <c r="F3" s="25"/>
      <c r="G3" s="25"/>
    </row>
    <row r="4" customFormat="false" ht="15" hidden="false" customHeight="false" outlineLevel="0" collapsed="false">
      <c r="A4" s="27" t="s">
        <v>2359</v>
      </c>
      <c r="B4" s="27"/>
      <c r="C4" s="27"/>
      <c r="D4" s="27"/>
      <c r="E4" s="27"/>
      <c r="F4" s="27"/>
      <c r="G4" s="27"/>
    </row>
    <row r="5" customFormat="false" ht="15" hidden="false" customHeight="true" outlineLevel="0" collapsed="false">
      <c r="A5" s="151" t="s">
        <v>3193</v>
      </c>
      <c r="B5" s="30" t="str">
        <f aca="false">ANIO5R</f>
        <v>2017 ¹ (c)</v>
      </c>
      <c r="C5" s="30" t="str">
        <f aca="false">ANIO4R</f>
        <v>2018 ¹ (c)</v>
      </c>
      <c r="D5" s="30" t="str">
        <f aca="false">ANIO3R</f>
        <v>2019 ¹ (c)</v>
      </c>
      <c r="E5" s="30" t="str">
        <f aca="false">ANIO2R</f>
        <v>2020 ¹ (c)</v>
      </c>
      <c r="F5" s="30" t="str">
        <f aca="false">ANIO1R</f>
        <v>2021 ¹ (c)</v>
      </c>
      <c r="G5" s="145" t="n">
        <f aca="false">ANIO_INFORME</f>
        <v>2022</v>
      </c>
    </row>
    <row r="6" customFormat="false" ht="32.1" hidden="false" customHeight="true" outlineLevel="0" collapsed="false">
      <c r="A6" s="151"/>
      <c r="B6" s="30"/>
      <c r="C6" s="30"/>
      <c r="D6" s="30"/>
      <c r="E6" s="30"/>
      <c r="F6" s="30"/>
      <c r="G6" s="146" t="s">
        <v>3244</v>
      </c>
    </row>
    <row r="7" customFormat="false" ht="15" hidden="false" customHeight="false" outlineLevel="0" collapsed="false">
      <c r="A7" s="103" t="s">
        <v>3245</v>
      </c>
      <c r="B7" s="123" t="n">
        <f aca="false">SUM(B8:B16)</f>
        <v>0</v>
      </c>
      <c r="C7" s="123" t="n">
        <f aca="false">SUM(C8:C16)</f>
        <v>0</v>
      </c>
      <c r="D7" s="123" t="n">
        <f aca="false">SUM(D8:D16)</f>
        <v>0</v>
      </c>
      <c r="E7" s="123" t="n">
        <f aca="false">SUM(E8:E16)</f>
        <v>0</v>
      </c>
      <c r="F7" s="123" t="n">
        <f aca="false">SUM(F8:F16)</f>
        <v>0</v>
      </c>
      <c r="G7" s="123" t="n">
        <f aca="false">SUM(G8:G16)</f>
        <v>1598796.54</v>
      </c>
    </row>
    <row r="8" customFormat="false" ht="15" hidden="false" customHeight="false" outlineLevel="0" collapsed="false">
      <c r="A8" s="83" t="s">
        <v>3195</v>
      </c>
      <c r="B8" s="70"/>
      <c r="C8" s="70"/>
      <c r="D8" s="70"/>
      <c r="E8" s="70"/>
      <c r="F8" s="70"/>
      <c r="G8" s="70" t="n">
        <v>1130748.18</v>
      </c>
    </row>
    <row r="9" customFormat="false" ht="15" hidden="false" customHeight="false" outlineLevel="0" collapsed="false">
      <c r="A9" s="83" t="s">
        <v>3196</v>
      </c>
      <c r="B9" s="70"/>
      <c r="C9" s="70"/>
      <c r="D9" s="70"/>
      <c r="E9" s="70"/>
      <c r="F9" s="70"/>
      <c r="G9" s="70" t="n">
        <v>209344.46</v>
      </c>
    </row>
    <row r="10" customFormat="false" ht="15" hidden="false" customHeight="false" outlineLevel="0" collapsed="false">
      <c r="A10" s="83" t="s">
        <v>3197</v>
      </c>
      <c r="B10" s="70"/>
      <c r="C10" s="70"/>
      <c r="D10" s="70"/>
      <c r="E10" s="70"/>
      <c r="F10" s="70"/>
      <c r="G10" s="70" t="n">
        <v>210754.615</v>
      </c>
    </row>
    <row r="11" customFormat="false" ht="15" hidden="false" customHeight="false" outlineLevel="0" collapsed="false">
      <c r="A11" s="83" t="s">
        <v>3198</v>
      </c>
      <c r="B11" s="70"/>
      <c r="C11" s="70"/>
      <c r="D11" s="70"/>
      <c r="E11" s="70"/>
      <c r="F11" s="70"/>
      <c r="G11" s="70" t="n">
        <v>0</v>
      </c>
    </row>
    <row r="12" customFormat="false" ht="15" hidden="false" customHeight="false" outlineLevel="0" collapsed="false">
      <c r="A12" s="83" t="s">
        <v>3199</v>
      </c>
      <c r="B12" s="70"/>
      <c r="C12" s="70"/>
      <c r="D12" s="70"/>
      <c r="E12" s="70"/>
      <c r="F12" s="70"/>
      <c r="G12" s="70" t="n">
        <v>46899</v>
      </c>
    </row>
    <row r="13" customFormat="false" ht="15" hidden="false" customHeight="false" outlineLevel="0" collapsed="false">
      <c r="A13" s="83" t="s">
        <v>3200</v>
      </c>
      <c r="B13" s="70"/>
      <c r="C13" s="70"/>
      <c r="D13" s="70"/>
      <c r="E13" s="70"/>
      <c r="F13" s="70"/>
      <c r="G13" s="70" t="n">
        <v>0</v>
      </c>
    </row>
    <row r="14" customFormat="false" ht="15" hidden="false" customHeight="false" outlineLevel="0" collapsed="false">
      <c r="A14" s="83" t="s">
        <v>3201</v>
      </c>
      <c r="B14" s="70"/>
      <c r="C14" s="70"/>
      <c r="D14" s="70"/>
      <c r="E14" s="70"/>
      <c r="F14" s="70"/>
      <c r="G14" s="70" t="n">
        <v>1050.285</v>
      </c>
    </row>
    <row r="15" customFormat="false" ht="15" hidden="false" customHeight="false" outlineLevel="0" collapsed="false">
      <c r="A15" s="83" t="s">
        <v>3202</v>
      </c>
      <c r="B15" s="70"/>
      <c r="C15" s="70"/>
      <c r="D15" s="70"/>
      <c r="E15" s="70"/>
      <c r="F15" s="70"/>
      <c r="G15" s="70" t="n">
        <v>0</v>
      </c>
    </row>
    <row r="16" customFormat="false" ht="15" hidden="false" customHeight="false" outlineLevel="0" collapsed="false">
      <c r="A16" s="83" t="s">
        <v>3203</v>
      </c>
      <c r="B16" s="70"/>
      <c r="C16" s="70"/>
      <c r="D16" s="70"/>
      <c r="E16" s="70"/>
      <c r="F16" s="70"/>
      <c r="G16" s="70" t="n">
        <v>0</v>
      </c>
    </row>
    <row r="17" customFormat="false" ht="15" hidden="false" customHeight="false" outlineLevel="0" collapsed="false">
      <c r="A17" s="37"/>
      <c r="B17" s="37"/>
      <c r="C17" s="37"/>
      <c r="D17" s="37"/>
      <c r="E17" s="37"/>
      <c r="F17" s="37"/>
      <c r="G17" s="37"/>
    </row>
    <row r="18" customFormat="false" ht="15" hidden="false" customHeight="false" outlineLevel="0" collapsed="false">
      <c r="A18" s="45" t="s">
        <v>3246</v>
      </c>
      <c r="B18" s="46" t="n">
        <f aca="false">SUM(B19:B27)</f>
        <v>0</v>
      </c>
      <c r="C18" s="46" t="n">
        <f aca="false">SUM(C19:C27)</f>
        <v>0</v>
      </c>
      <c r="D18" s="46" t="n">
        <f aca="false">SUM(D19:D27)</f>
        <v>0</v>
      </c>
      <c r="E18" s="46" t="n">
        <f aca="false">SUM(E19:E27)</f>
        <v>0</v>
      </c>
      <c r="F18" s="46" t="n">
        <f aca="false">SUM(F19:F27)</f>
        <v>0</v>
      </c>
      <c r="G18" s="46" t="n">
        <f aca="false">SUM(G19:G27)</f>
        <v>0</v>
      </c>
    </row>
    <row r="19" customFormat="false" ht="15" hidden="false" customHeight="false" outlineLevel="0" collapsed="false">
      <c r="A19" s="83" t="s">
        <v>3195</v>
      </c>
      <c r="B19" s="70"/>
      <c r="C19" s="70"/>
      <c r="D19" s="70"/>
      <c r="E19" s="70"/>
      <c r="F19" s="70"/>
      <c r="G19" s="70" t="n">
        <v>0</v>
      </c>
    </row>
    <row r="20" customFormat="false" ht="15" hidden="false" customHeight="false" outlineLevel="0" collapsed="false">
      <c r="A20" s="83" t="s">
        <v>3196</v>
      </c>
      <c r="B20" s="70"/>
      <c r="C20" s="70"/>
      <c r="D20" s="70"/>
      <c r="E20" s="70"/>
      <c r="F20" s="70"/>
      <c r="G20" s="70" t="n">
        <v>0</v>
      </c>
    </row>
    <row r="21" customFormat="false" ht="15" hidden="false" customHeight="false" outlineLevel="0" collapsed="false">
      <c r="A21" s="83" t="s">
        <v>3197</v>
      </c>
      <c r="B21" s="70"/>
      <c r="C21" s="70"/>
      <c r="D21" s="70"/>
      <c r="E21" s="70"/>
      <c r="F21" s="70"/>
      <c r="G21" s="70" t="n">
        <v>0</v>
      </c>
    </row>
    <row r="22" customFormat="false" ht="15" hidden="false" customHeight="false" outlineLevel="0" collapsed="false">
      <c r="A22" s="83" t="s">
        <v>3198</v>
      </c>
      <c r="B22" s="70"/>
      <c r="C22" s="70"/>
      <c r="D22" s="70"/>
      <c r="E22" s="70"/>
      <c r="F22" s="70"/>
      <c r="G22" s="70" t="n">
        <v>0</v>
      </c>
    </row>
    <row r="23" customFormat="false" ht="15" hidden="false" customHeight="false" outlineLevel="0" collapsed="false">
      <c r="A23" s="83" t="s">
        <v>3199</v>
      </c>
      <c r="B23" s="70"/>
      <c r="C23" s="70"/>
      <c r="D23" s="70"/>
      <c r="E23" s="70"/>
      <c r="F23" s="70"/>
      <c r="G23" s="70" t="n">
        <v>0</v>
      </c>
    </row>
    <row r="24" customFormat="false" ht="15" hidden="false" customHeight="false" outlineLevel="0" collapsed="false">
      <c r="A24" s="83" t="s">
        <v>3200</v>
      </c>
      <c r="B24" s="70"/>
      <c r="C24" s="70"/>
      <c r="D24" s="70"/>
      <c r="E24" s="70"/>
      <c r="F24" s="70"/>
      <c r="G24" s="70" t="n">
        <v>0</v>
      </c>
    </row>
    <row r="25" customFormat="false" ht="15" hidden="false" customHeight="false" outlineLevel="0" collapsed="false">
      <c r="A25" s="83" t="s">
        <v>3201</v>
      </c>
      <c r="B25" s="70"/>
      <c r="C25" s="70"/>
      <c r="D25" s="70"/>
      <c r="E25" s="70"/>
      <c r="F25" s="70"/>
      <c r="G25" s="70" t="n">
        <v>0</v>
      </c>
    </row>
    <row r="26" customFormat="false" ht="15" hidden="false" customHeight="false" outlineLevel="0" collapsed="false">
      <c r="A26" s="83" t="s">
        <v>3205</v>
      </c>
      <c r="B26" s="70"/>
      <c r="C26" s="70"/>
      <c r="D26" s="70"/>
      <c r="E26" s="70"/>
      <c r="F26" s="70"/>
      <c r="G26" s="70" t="n">
        <v>0</v>
      </c>
    </row>
    <row r="27" customFormat="false" ht="15" hidden="false" customHeight="false" outlineLevel="0" collapsed="false">
      <c r="A27" s="83" t="s">
        <v>3203</v>
      </c>
      <c r="B27" s="70"/>
      <c r="C27" s="70"/>
      <c r="D27" s="70"/>
      <c r="E27" s="70"/>
      <c r="F27" s="70"/>
      <c r="G27" s="70" t="n">
        <v>0</v>
      </c>
    </row>
    <row r="28" customFormat="false" ht="15" hidden="false" customHeight="false" outlineLevel="0" collapsed="false">
      <c r="A28" s="37"/>
      <c r="B28" s="37"/>
      <c r="C28" s="37"/>
      <c r="D28" s="37"/>
      <c r="E28" s="37"/>
      <c r="F28" s="37"/>
      <c r="G28" s="37"/>
    </row>
    <row r="29" customFormat="false" ht="15" hidden="false" customHeight="false" outlineLevel="0" collapsed="false">
      <c r="A29" s="45" t="s">
        <v>3247</v>
      </c>
      <c r="B29" s="70" t="n">
        <f aca="false">B7+B18</f>
        <v>0</v>
      </c>
      <c r="C29" s="70" t="n">
        <f aca="false">C7+C18</f>
        <v>0</v>
      </c>
      <c r="D29" s="70" t="n">
        <f aca="false">D7+D18</f>
        <v>0</v>
      </c>
      <c r="E29" s="70" t="n">
        <f aca="false">E7+E18</f>
        <v>0</v>
      </c>
      <c r="F29" s="70" t="n">
        <f aca="false">F7+F18</f>
        <v>0</v>
      </c>
      <c r="G29" s="70" t="n">
        <f aca="false">G7+G18</f>
        <v>1598796.54</v>
      </c>
    </row>
    <row r="30" customFormat="false" ht="15" hidden="false" customHeight="false" outlineLevel="0" collapsed="false">
      <c r="A30" s="80"/>
      <c r="B30" s="80"/>
      <c r="C30" s="80"/>
      <c r="D30" s="80"/>
      <c r="E30" s="80"/>
      <c r="F30" s="80"/>
      <c r="G30" s="80"/>
    </row>
    <row r="31" customFormat="false" ht="15" hidden="false" customHeight="false" outlineLevel="0" collapsed="false">
      <c r="A31" s="23"/>
    </row>
    <row r="32" customFormat="false" ht="15" hidden="false" customHeight="true" outlineLevel="0" collapsed="false">
      <c r="A32" s="150" t="s">
        <v>3235</v>
      </c>
      <c r="B32" s="150"/>
      <c r="C32" s="150"/>
      <c r="D32" s="150"/>
      <c r="E32" s="150"/>
      <c r="F32" s="150"/>
      <c r="G32" s="150"/>
    </row>
    <row r="33" customFormat="false" ht="15" hidden="false" customHeight="true" outlineLevel="0" collapsed="false">
      <c r="A33" s="150" t="s">
        <v>3236</v>
      </c>
      <c r="B33" s="150"/>
      <c r="C33" s="150"/>
      <c r="D33" s="150"/>
      <c r="E33" s="150"/>
      <c r="F33" s="150"/>
      <c r="G33" s="150"/>
    </row>
  </sheetData>
  <sheetProtection sheet="true" password="93cf" objects="true" scenarios="true"/>
  <mergeCells count="12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A32:G32"/>
    <mergeCell ref="A33:G33"/>
  </mergeCells>
  <dataValidations count="6">
    <dataValidation allowBlank="true" operator="between" prompt="Año 1 (c)" showDropDown="false" showErrorMessage="true" showInputMessage="true" sqref="F5:F6" type="none">
      <formula1>0</formula1>
      <formula2>0</formula2>
    </dataValidation>
    <dataValidation allowBlank="true" operator="between" prompt="Año 2 (c)" showDropDown="false" showErrorMessage="true" showInputMessage="true" sqref="E5:E6" type="none">
      <formula1>0</formula1>
      <formula2>0</formula2>
    </dataValidation>
    <dataValidation allowBlank="true" operator="between" prompt="Año 3 (c)" showDropDown="false" showErrorMessage="true" showInputMessage="true" sqref="D5:D6" type="none">
      <formula1>0</formula1>
      <formula2>0</formula2>
    </dataValidation>
    <dataValidation allowBlank="true" operator="between" prompt="Año 4 (c)" showDropDown="false" showErrorMessage="true" showInputMessage="true" sqref="C5:C6" type="none">
      <formula1>0</formula1>
      <formula2>0</formula2>
    </dataValidation>
    <dataValidation allowBlank="true" operator="between" prompt="Año 5 (c)" showDropDown="false" showErrorMessage="true" showInputMessage="true" sqref="B5:B6" type="none">
      <formula1>0</formula1>
      <formula2>0</formula2>
    </dataValidation>
    <dataValidation allowBlank="true" operator="between" showDropDown="false" showErrorMessage="true" showInputMessage="true" sqref="B7:G29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5" activeCellId="0" sqref="O2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10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3185</v>
      </c>
      <c r="Q1" s="0" t="s">
        <v>3184</v>
      </c>
      <c r="R1" s="0" t="s">
        <v>3183</v>
      </c>
      <c r="S1" s="0" t="s">
        <v>3182</v>
      </c>
      <c r="T1" s="0" t="s">
        <v>3181</v>
      </c>
      <c r="U1" s="0" t="s">
        <v>3237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 s="0" t="n">
        <v>7</v>
      </c>
      <c r="C2" s="0" t="n">
        <v>4</v>
      </c>
      <c r="D2" s="0" t="n">
        <v>1</v>
      </c>
      <c r="I2" s="0" t="s">
        <v>2748</v>
      </c>
      <c r="P2" s="54" t="n">
        <f aca="false">'Formato 7 d)'!B7</f>
        <v>0</v>
      </c>
      <c r="Q2" s="54" t="n">
        <f aca="false">'Formato 7 d)'!C7</f>
        <v>0</v>
      </c>
      <c r="R2" s="54" t="n">
        <f aca="false">'Formato 7 d)'!D7</f>
        <v>0</v>
      </c>
      <c r="S2" s="54" t="n">
        <f aca="false">'Formato 7 d)'!E7</f>
        <v>0</v>
      </c>
      <c r="T2" s="54" t="n">
        <f aca="false">'Formato 7 d)'!F7</f>
        <v>0</v>
      </c>
      <c r="U2" s="54" t="n">
        <f aca="false">'Formato 7 d)'!G7</f>
        <v>1598796.54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 s="0" t="n">
        <v>7</v>
      </c>
      <c r="C3" s="0" t="n">
        <v>4</v>
      </c>
      <c r="D3" s="0" t="n">
        <v>1</v>
      </c>
      <c r="E3" s="0" t="n">
        <v>1</v>
      </c>
      <c r="J3" s="0" t="s">
        <v>2986</v>
      </c>
      <c r="P3" s="54" t="n">
        <f aca="false">'Formato 7 d)'!B8</f>
        <v>0</v>
      </c>
      <c r="Q3" s="54" t="n">
        <f aca="false">'Formato 7 d)'!C8</f>
        <v>0</v>
      </c>
      <c r="R3" s="54" t="n">
        <f aca="false">'Formato 7 d)'!D8</f>
        <v>0</v>
      </c>
      <c r="S3" s="54" t="n">
        <f aca="false">'Formato 7 d)'!E8</f>
        <v>0</v>
      </c>
      <c r="T3" s="54" t="n">
        <f aca="false">'Formato 7 d)'!F8</f>
        <v>0</v>
      </c>
      <c r="U3" s="54" t="n">
        <f aca="false">'Formato 7 d)'!G8</f>
        <v>1130748.18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7,4,1,2,0,0,0</v>
      </c>
      <c r="B4" s="0" t="n">
        <v>7</v>
      </c>
      <c r="C4" s="0" t="n">
        <v>4</v>
      </c>
      <c r="D4" s="0" t="n">
        <v>1</v>
      </c>
      <c r="E4" s="0" t="n">
        <v>2</v>
      </c>
      <c r="J4" s="0" t="s">
        <v>2994</v>
      </c>
      <c r="P4" s="54" t="n">
        <f aca="false">'Formato 7 d)'!B9</f>
        <v>0</v>
      </c>
      <c r="Q4" s="54" t="n">
        <f aca="false">'Formato 7 d)'!C9</f>
        <v>0</v>
      </c>
      <c r="R4" s="54" t="n">
        <f aca="false">'Formato 7 d)'!D9</f>
        <v>0</v>
      </c>
      <c r="S4" s="54" t="n">
        <f aca="false">'Formato 7 d)'!E9</f>
        <v>0</v>
      </c>
      <c r="T4" s="54" t="n">
        <f aca="false">'Formato 7 d)'!F9</f>
        <v>0</v>
      </c>
      <c r="U4" s="54" t="n">
        <f aca="false">'Formato 7 d)'!G9</f>
        <v>209344.46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7,4,1,3,0,0,0</v>
      </c>
      <c r="B5" s="0" t="n">
        <v>7</v>
      </c>
      <c r="C5" s="0" t="n">
        <v>4</v>
      </c>
      <c r="D5" s="0" t="n">
        <v>1</v>
      </c>
      <c r="E5" s="0" t="n">
        <v>3</v>
      </c>
      <c r="J5" s="0" t="s">
        <v>3004</v>
      </c>
      <c r="P5" s="54" t="n">
        <f aca="false">'Formato 7 d)'!B10</f>
        <v>0</v>
      </c>
      <c r="Q5" s="54" t="n">
        <f aca="false">'Formato 7 d)'!C10</f>
        <v>0</v>
      </c>
      <c r="R5" s="54" t="n">
        <f aca="false">'Formato 7 d)'!D10</f>
        <v>0</v>
      </c>
      <c r="S5" s="54" t="n">
        <f aca="false">'Formato 7 d)'!E10</f>
        <v>0</v>
      </c>
      <c r="T5" s="54" t="n">
        <f aca="false">'Formato 7 d)'!F10</f>
        <v>0</v>
      </c>
      <c r="U5" s="54" t="n">
        <f aca="false">'Formato 7 d)'!G10</f>
        <v>210754.615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7,4,1,4,0,0,0</v>
      </c>
      <c r="B6" s="0" t="n">
        <v>7</v>
      </c>
      <c r="C6" s="0" t="n">
        <v>4</v>
      </c>
      <c r="D6" s="0" t="n">
        <v>1</v>
      </c>
      <c r="E6" s="0" t="n">
        <v>4</v>
      </c>
      <c r="J6" s="0" t="s">
        <v>3014</v>
      </c>
      <c r="P6" s="54" t="n">
        <f aca="false">'Formato 7 d)'!B11</f>
        <v>0</v>
      </c>
      <c r="Q6" s="54" t="n">
        <f aca="false">'Formato 7 d)'!C11</f>
        <v>0</v>
      </c>
      <c r="R6" s="54" t="n">
        <f aca="false">'Formato 7 d)'!D11</f>
        <v>0</v>
      </c>
      <c r="S6" s="54" t="n">
        <f aca="false">'Formato 7 d)'!E11</f>
        <v>0</v>
      </c>
      <c r="T6" s="54" t="n">
        <f aca="false">'Formato 7 d)'!F11</f>
        <v>0</v>
      </c>
      <c r="U6" s="54" t="n">
        <f aca="false">'Formato 7 d)'!G11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7,4,1,5,0,0,0</v>
      </c>
      <c r="B7" s="0" t="n">
        <v>7</v>
      </c>
      <c r="C7" s="0" t="n">
        <v>4</v>
      </c>
      <c r="D7" s="0" t="n">
        <v>1</v>
      </c>
      <c r="E7" s="0" t="n">
        <v>5</v>
      </c>
      <c r="J7" s="0" t="s">
        <v>3024</v>
      </c>
      <c r="P7" s="54" t="n">
        <f aca="false">'Formato 7 d)'!B12</f>
        <v>0</v>
      </c>
      <c r="Q7" s="54" t="n">
        <f aca="false">'Formato 7 d)'!C12</f>
        <v>0</v>
      </c>
      <c r="R7" s="54" t="n">
        <f aca="false">'Formato 7 d)'!D12</f>
        <v>0</v>
      </c>
      <c r="S7" s="54" t="n">
        <f aca="false">'Formato 7 d)'!E12</f>
        <v>0</v>
      </c>
      <c r="T7" s="54" t="n">
        <f aca="false">'Formato 7 d)'!F12</f>
        <v>0</v>
      </c>
      <c r="U7" s="54" t="n">
        <f aca="false">'Formato 7 d)'!G12</f>
        <v>46899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7,4,1,6,0,0,0</v>
      </c>
      <c r="B8" s="0" t="n">
        <v>7</v>
      </c>
      <c r="C8" s="0" t="n">
        <v>4</v>
      </c>
      <c r="D8" s="0" t="n">
        <v>1</v>
      </c>
      <c r="E8" s="0" t="n">
        <v>6</v>
      </c>
      <c r="J8" s="0" t="s">
        <v>3034</v>
      </c>
      <c r="P8" s="54" t="n">
        <f aca="false">'Formato 7 d)'!B13</f>
        <v>0</v>
      </c>
      <c r="Q8" s="54" t="n">
        <f aca="false">'Formato 7 d)'!C13</f>
        <v>0</v>
      </c>
      <c r="R8" s="54" t="n">
        <f aca="false">'Formato 7 d)'!D13</f>
        <v>0</v>
      </c>
      <c r="S8" s="54" t="n">
        <f aca="false">'Formato 7 d)'!E13</f>
        <v>0</v>
      </c>
      <c r="T8" s="54" t="n">
        <f aca="false">'Formato 7 d)'!F13</f>
        <v>0</v>
      </c>
      <c r="U8" s="54" t="n">
        <f aca="false">'Formato 7 d)'!G13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7,4,1,7,0,0,0</v>
      </c>
      <c r="B9" s="0" t="n">
        <v>7</v>
      </c>
      <c r="C9" s="0" t="n">
        <v>4</v>
      </c>
      <c r="D9" s="0" t="n">
        <v>1</v>
      </c>
      <c r="E9" s="0" t="n">
        <v>7</v>
      </c>
      <c r="J9" s="0" t="s">
        <v>3038</v>
      </c>
      <c r="P9" s="54" t="n">
        <f aca="false">'Formato 7 d)'!B14</f>
        <v>0</v>
      </c>
      <c r="Q9" s="54" t="n">
        <f aca="false">'Formato 7 d)'!C14</f>
        <v>0</v>
      </c>
      <c r="R9" s="54" t="n">
        <f aca="false">'Formato 7 d)'!D14</f>
        <v>0</v>
      </c>
      <c r="S9" s="54" t="n">
        <f aca="false">'Formato 7 d)'!E14</f>
        <v>0</v>
      </c>
      <c r="T9" s="54" t="n">
        <f aca="false">'Formato 7 d)'!F14</f>
        <v>0</v>
      </c>
      <c r="U9" s="54" t="n">
        <f aca="false">'Formato 7 d)'!G14</f>
        <v>1050.285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7,4,1,8,0,0,0</v>
      </c>
      <c r="B10" s="0" t="n">
        <v>7</v>
      </c>
      <c r="C10" s="0" t="n">
        <v>4</v>
      </c>
      <c r="D10" s="0" t="n">
        <v>1</v>
      </c>
      <c r="E10" s="0" t="n">
        <v>8</v>
      </c>
      <c r="J10" s="0" t="s">
        <v>3207</v>
      </c>
      <c r="P10" s="54" t="n">
        <f aca="false">'Formato 7 d)'!B15</f>
        <v>0</v>
      </c>
      <c r="Q10" s="54" t="n">
        <f aca="false">'Formato 7 d)'!C15</f>
        <v>0</v>
      </c>
      <c r="R10" s="54" t="n">
        <f aca="false">'Formato 7 d)'!D15</f>
        <v>0</v>
      </c>
      <c r="S10" s="54" t="n">
        <f aca="false">'Formato 7 d)'!E15</f>
        <v>0</v>
      </c>
      <c r="T10" s="54" t="n">
        <f aca="false">'Formato 7 d)'!F15</f>
        <v>0</v>
      </c>
      <c r="U10" s="54" t="n">
        <f aca="false">'Formato 7 d)'!G15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7,4,1,9,0,0,0</v>
      </c>
      <c r="B11" s="0" t="n">
        <v>7</v>
      </c>
      <c r="C11" s="0" t="n">
        <v>4</v>
      </c>
      <c r="D11" s="0" t="n">
        <v>1</v>
      </c>
      <c r="E11" s="0" t="n">
        <v>9</v>
      </c>
      <c r="J11" s="0" t="s">
        <v>2649</v>
      </c>
      <c r="P11" s="54" t="n">
        <f aca="false">'Formato 7 d)'!B16</f>
        <v>0</v>
      </c>
      <c r="Q11" s="54" t="n">
        <f aca="false">'Formato 7 d)'!C16</f>
        <v>0</v>
      </c>
      <c r="R11" s="54" t="n">
        <f aca="false">'Formato 7 d)'!D16</f>
        <v>0</v>
      </c>
      <c r="S11" s="54" t="n">
        <f aca="false">'Formato 7 d)'!E16</f>
        <v>0</v>
      </c>
      <c r="T11" s="54" t="n">
        <f aca="false">'Formato 7 d)'!F16</f>
        <v>0</v>
      </c>
      <c r="U11" s="54" t="n">
        <f aca="false">'Formato 7 d)'!G16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 s="0" t="n">
        <v>7</v>
      </c>
      <c r="C12" s="0" t="n">
        <v>4</v>
      </c>
      <c r="D12" s="0" t="n">
        <v>2</v>
      </c>
      <c r="I12" s="0" t="s">
        <v>2749</v>
      </c>
      <c r="P12" s="54" t="n">
        <f aca="false">'Formato 7 d)'!B18</f>
        <v>0</v>
      </c>
      <c r="Q12" s="54" t="n">
        <f aca="false">'Formato 7 d)'!C18</f>
        <v>0</v>
      </c>
      <c r="R12" s="54" t="n">
        <f aca="false">'Formato 7 d)'!D18</f>
        <v>0</v>
      </c>
      <c r="S12" s="54" t="n">
        <f aca="false">'Formato 7 d)'!E18</f>
        <v>0</v>
      </c>
      <c r="T12" s="54" t="n">
        <f aca="false">'Formato 7 d)'!F18</f>
        <v>0</v>
      </c>
      <c r="U12" s="54" t="n">
        <f aca="false">'Formato 7 d)'!G18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 s="0" t="n">
        <v>7</v>
      </c>
      <c r="C13" s="0" t="n">
        <v>4</v>
      </c>
      <c r="D13" s="0" t="n">
        <v>2</v>
      </c>
      <c r="E13" s="0" t="n">
        <v>1</v>
      </c>
      <c r="J13" s="0" t="s">
        <v>2986</v>
      </c>
      <c r="P13" s="54" t="n">
        <f aca="false">'Formato 7 d)'!B19</f>
        <v>0</v>
      </c>
      <c r="Q13" s="54" t="n">
        <f aca="false">'Formato 7 d)'!C19</f>
        <v>0</v>
      </c>
      <c r="R13" s="54" t="n">
        <f aca="false">'Formato 7 d)'!D19</f>
        <v>0</v>
      </c>
      <c r="S13" s="54" t="n">
        <f aca="false">'Formato 7 d)'!E19</f>
        <v>0</v>
      </c>
      <c r="T13" s="54" t="n">
        <f aca="false">'Formato 7 d)'!F19</f>
        <v>0</v>
      </c>
      <c r="U13" s="54" t="n">
        <f aca="false">'Formato 7 d)'!G19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7,4,2,2,0,0,0</v>
      </c>
      <c r="B14" s="0" t="n">
        <v>7</v>
      </c>
      <c r="C14" s="0" t="n">
        <v>4</v>
      </c>
      <c r="D14" s="0" t="n">
        <v>2</v>
      </c>
      <c r="E14" s="0" t="n">
        <v>2</v>
      </c>
      <c r="J14" s="0" t="s">
        <v>2994</v>
      </c>
      <c r="P14" s="54" t="n">
        <f aca="false">'Formato 7 d)'!B20</f>
        <v>0</v>
      </c>
      <c r="Q14" s="54" t="n">
        <f aca="false">'Formato 7 d)'!C20</f>
        <v>0</v>
      </c>
      <c r="R14" s="54" t="n">
        <f aca="false">'Formato 7 d)'!D20</f>
        <v>0</v>
      </c>
      <c r="S14" s="54" t="n">
        <f aca="false">'Formato 7 d)'!E20</f>
        <v>0</v>
      </c>
      <c r="T14" s="54" t="n">
        <f aca="false">'Formato 7 d)'!F20</f>
        <v>0</v>
      </c>
      <c r="U14" s="54" t="n">
        <f aca="false">'Formato 7 d)'!G20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7,4,2,3,0,0,0</v>
      </c>
      <c r="B15" s="0" t="n">
        <v>7</v>
      </c>
      <c r="C15" s="0" t="n">
        <v>4</v>
      </c>
      <c r="D15" s="0" t="n">
        <v>2</v>
      </c>
      <c r="E15" s="0" t="n">
        <v>3</v>
      </c>
      <c r="J15" s="0" t="s">
        <v>3004</v>
      </c>
      <c r="P15" s="54" t="n">
        <f aca="false">'Formato 7 d)'!B21</f>
        <v>0</v>
      </c>
      <c r="Q15" s="54" t="n">
        <f aca="false">'Formato 7 d)'!C21</f>
        <v>0</v>
      </c>
      <c r="R15" s="54" t="n">
        <f aca="false">'Formato 7 d)'!D21</f>
        <v>0</v>
      </c>
      <c r="S15" s="54" t="n">
        <f aca="false">'Formato 7 d)'!E21</f>
        <v>0</v>
      </c>
      <c r="T15" s="54" t="n">
        <f aca="false">'Formato 7 d)'!F21</f>
        <v>0</v>
      </c>
      <c r="U15" s="54" t="n">
        <f aca="false">'Formato 7 d)'!G21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7,4,2,4,0,0,0</v>
      </c>
      <c r="B16" s="0" t="n">
        <v>7</v>
      </c>
      <c r="C16" s="0" t="n">
        <v>4</v>
      </c>
      <c r="D16" s="0" t="n">
        <v>2</v>
      </c>
      <c r="E16" s="0" t="n">
        <v>4</v>
      </c>
      <c r="J16" s="0" t="s">
        <v>3014</v>
      </c>
      <c r="P16" s="54" t="n">
        <f aca="false">'Formato 7 d)'!B22</f>
        <v>0</v>
      </c>
      <c r="Q16" s="54" t="n">
        <f aca="false">'Formato 7 d)'!C22</f>
        <v>0</v>
      </c>
      <c r="R16" s="54" t="n">
        <f aca="false">'Formato 7 d)'!D22</f>
        <v>0</v>
      </c>
      <c r="S16" s="54" t="n">
        <f aca="false">'Formato 7 d)'!E22</f>
        <v>0</v>
      </c>
      <c r="T16" s="54" t="n">
        <f aca="false">'Formato 7 d)'!F22</f>
        <v>0</v>
      </c>
      <c r="U16" s="54" t="n">
        <f aca="false">'Formato 7 d)'!G22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7,4,2,5,0,0,0</v>
      </c>
      <c r="B17" s="0" t="n">
        <v>7</v>
      </c>
      <c r="C17" s="0" t="n">
        <v>4</v>
      </c>
      <c r="D17" s="0" t="n">
        <v>2</v>
      </c>
      <c r="E17" s="0" t="n">
        <v>5</v>
      </c>
      <c r="J17" s="0" t="s">
        <v>3024</v>
      </c>
      <c r="P17" s="54" t="n">
        <f aca="false">'Formato 7 d)'!B23</f>
        <v>0</v>
      </c>
      <c r="Q17" s="54" t="n">
        <f aca="false">'Formato 7 d)'!C23</f>
        <v>0</v>
      </c>
      <c r="R17" s="54" t="n">
        <f aca="false">'Formato 7 d)'!D23</f>
        <v>0</v>
      </c>
      <c r="S17" s="54" t="n">
        <f aca="false">'Formato 7 d)'!E23</f>
        <v>0</v>
      </c>
      <c r="T17" s="54" t="n">
        <f aca="false">'Formato 7 d)'!F23</f>
        <v>0</v>
      </c>
      <c r="U17" s="54" t="n">
        <f aca="false">'Formato 7 d)'!G23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7,4,2,6,0,0,0</v>
      </c>
      <c r="B18" s="0" t="n">
        <v>7</v>
      </c>
      <c r="C18" s="0" t="n">
        <v>4</v>
      </c>
      <c r="D18" s="0" t="n">
        <v>2</v>
      </c>
      <c r="E18" s="0" t="n">
        <v>6</v>
      </c>
      <c r="J18" s="0" t="s">
        <v>3034</v>
      </c>
      <c r="P18" s="54" t="n">
        <f aca="false">'Formato 7 d)'!B24</f>
        <v>0</v>
      </c>
      <c r="Q18" s="54" t="n">
        <f aca="false">'Formato 7 d)'!C24</f>
        <v>0</v>
      </c>
      <c r="R18" s="54" t="n">
        <f aca="false">'Formato 7 d)'!D24</f>
        <v>0</v>
      </c>
      <c r="S18" s="54" t="n">
        <f aca="false">'Formato 7 d)'!E24</f>
        <v>0</v>
      </c>
      <c r="T18" s="54" t="n">
        <f aca="false">'Formato 7 d)'!F24</f>
        <v>0</v>
      </c>
      <c r="U18" s="54" t="n">
        <f aca="false">'Formato 7 d)'!G24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7,4,2,7,0,0,0</v>
      </c>
      <c r="B19" s="0" t="n">
        <v>7</v>
      </c>
      <c r="C19" s="0" t="n">
        <v>4</v>
      </c>
      <c r="D19" s="0" t="n">
        <v>2</v>
      </c>
      <c r="E19" s="0" t="n">
        <v>7</v>
      </c>
      <c r="J19" s="0" t="s">
        <v>3038</v>
      </c>
      <c r="P19" s="54" t="n">
        <f aca="false">'Formato 7 d)'!B25</f>
        <v>0</v>
      </c>
      <c r="Q19" s="54" t="n">
        <f aca="false">'Formato 7 d)'!C25</f>
        <v>0</v>
      </c>
      <c r="R19" s="54" t="n">
        <f aca="false">'Formato 7 d)'!D25</f>
        <v>0</v>
      </c>
      <c r="S19" s="54" t="n">
        <f aca="false">'Formato 7 d)'!E25</f>
        <v>0</v>
      </c>
      <c r="T19" s="54" t="n">
        <f aca="false">'Formato 7 d)'!F25</f>
        <v>0</v>
      </c>
      <c r="U19" s="54" t="n">
        <f aca="false">'Formato 7 d)'!G25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7,4,2,8,0,0,0</v>
      </c>
      <c r="B20" s="0" t="n">
        <v>7</v>
      </c>
      <c r="C20" s="0" t="n">
        <v>4</v>
      </c>
      <c r="D20" s="0" t="n">
        <v>2</v>
      </c>
      <c r="E20" s="0" t="n">
        <v>8</v>
      </c>
      <c r="J20" s="0" t="s">
        <v>3207</v>
      </c>
      <c r="P20" s="54" t="n">
        <f aca="false">'Formato 7 d)'!B26</f>
        <v>0</v>
      </c>
      <c r="Q20" s="54" t="n">
        <f aca="false">'Formato 7 d)'!C26</f>
        <v>0</v>
      </c>
      <c r="R20" s="54" t="n">
        <f aca="false">'Formato 7 d)'!D26</f>
        <v>0</v>
      </c>
      <c r="S20" s="54" t="n">
        <f aca="false">'Formato 7 d)'!E26</f>
        <v>0</v>
      </c>
      <c r="T20" s="54" t="n">
        <f aca="false">'Formato 7 d)'!F26</f>
        <v>0</v>
      </c>
      <c r="U20" s="54" t="n">
        <f aca="false">'Formato 7 d)'!G26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7,4,2,9,0,0,0</v>
      </c>
      <c r="B21" s="0" t="n">
        <v>7</v>
      </c>
      <c r="C21" s="0" t="n">
        <v>4</v>
      </c>
      <c r="D21" s="0" t="n">
        <v>2</v>
      </c>
      <c r="E21" s="0" t="n">
        <v>9</v>
      </c>
      <c r="J21" s="0" t="s">
        <v>2649</v>
      </c>
      <c r="P21" s="54" t="n">
        <f aca="false">'Formato 7 d)'!B27</f>
        <v>0</v>
      </c>
      <c r="Q21" s="54" t="n">
        <f aca="false">'Formato 7 d)'!C27</f>
        <v>0</v>
      </c>
      <c r="R21" s="54" t="n">
        <f aca="false">'Formato 7 d)'!D27</f>
        <v>0</v>
      </c>
      <c r="S21" s="54" t="n">
        <f aca="false">'Formato 7 d)'!E27</f>
        <v>0</v>
      </c>
      <c r="T21" s="54" t="n">
        <f aca="false">'Formato 7 d)'!F27</f>
        <v>0</v>
      </c>
      <c r="U21" s="54" t="n">
        <f aca="false">'Formato 7 d)'!G27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7,4,3,0,0,0,0</v>
      </c>
      <c r="B22" s="0" t="n">
        <v>7</v>
      </c>
      <c r="C22" s="0" t="n">
        <v>4</v>
      </c>
      <c r="D22" s="0" t="n">
        <v>3</v>
      </c>
      <c r="I22" s="0" t="s">
        <v>3247</v>
      </c>
      <c r="P22" s="54" t="n">
        <f aca="false">'Formato 7 d)'!B29</f>
        <v>0</v>
      </c>
      <c r="Q22" s="54" t="n">
        <f aca="false">'Formato 7 d)'!C29</f>
        <v>0</v>
      </c>
      <c r="R22" s="54" t="n">
        <f aca="false">'Formato 7 d)'!D29</f>
        <v>0</v>
      </c>
      <c r="S22" s="54" t="n">
        <f aca="false">'Formato 7 d)'!E29</f>
        <v>0</v>
      </c>
      <c r="T22" s="54" t="n">
        <f aca="false">'Formato 7 d)'!F29</f>
        <v>0</v>
      </c>
      <c r="U22" s="54" t="n">
        <f aca="false">'Formato 7 d)'!G29</f>
        <v>1598796.54</v>
      </c>
    </row>
    <row r="23" customFormat="false" ht="15" hidden="false" customHeight="false" outlineLevel="0" collapsed="false">
      <c r="P23" s="54"/>
      <c r="Q23" s="54"/>
      <c r="R23" s="54"/>
      <c r="S23" s="54"/>
      <c r="T23" s="54"/>
      <c r="U23" s="54"/>
    </row>
    <row r="24" customFormat="false" ht="15" hidden="false" customHeight="false" outlineLevel="0" collapsed="false">
      <c r="P24" s="54"/>
      <c r="Q24" s="54"/>
      <c r="R24" s="54"/>
      <c r="S24" s="54"/>
      <c r="T24" s="54"/>
      <c r="U24" s="54"/>
    </row>
    <row r="25" customFormat="false" ht="15" hidden="false" customHeight="false" outlineLevel="0" collapsed="false">
      <c r="P25" s="54"/>
      <c r="Q25" s="54"/>
      <c r="R25" s="54"/>
      <c r="S25" s="54"/>
      <c r="T25" s="54"/>
      <c r="U25" s="54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O572"/>
  <sheetViews>
    <sheetView showFormulas="false" showGridLines="true" showRowColHeaders="true" showZeros="true" rightToLeft="false" tabSelected="false" showOutlineSymbols="true" defaultGridColor="true" view="normal" topLeftCell="A37" colorId="64" zoomScale="115" zoomScaleNormal="115" zoomScalePageLayoutView="100" workbookViewId="0">
      <selection pane="topLeft" activeCell="B35" activeCellId="0" sqref="B35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24.85"/>
    <col collapsed="false" customWidth="true" hidden="false" outlineLevel="0" max="3" min="3" style="0" width="4.57"/>
    <col collapsed="false" customWidth="true" hidden="false" outlineLevel="0" max="4" min="4" style="0" width="2.71"/>
    <col collapsed="false" customWidth="true" hidden="false" outlineLevel="0" max="5" min="5" style="0" width="22"/>
    <col collapsed="false" customWidth="true" hidden="false" outlineLevel="0" max="6" min="6" style="0" width="2.71"/>
    <col collapsed="false" customWidth="true" hidden="false" outlineLevel="0" max="7" min="7" style="0" width="15.28"/>
    <col collapsed="false" customWidth="true" hidden="false" outlineLevel="0" max="8" min="8" style="0" width="1.71"/>
    <col collapsed="false" customWidth="true" hidden="false" outlineLevel="0" max="9" min="9" style="0" width="15.43"/>
    <col collapsed="false" customWidth="true" hidden="false" outlineLevel="0" max="10" min="10" style="0" width="2.71"/>
    <col collapsed="false" customWidth="true" hidden="false" outlineLevel="0" max="11" min="11" style="0" width="12"/>
    <col collapsed="false" customWidth="true" hidden="false" outlineLevel="0" max="12" min="12" style="0" width="1.71"/>
    <col collapsed="false" customWidth="true" hidden="false" outlineLevel="0" max="13" min="13" style="0" width="17.85"/>
    <col collapsed="false" customWidth="true" hidden="false" outlineLevel="0" max="14" min="14" style="0" width="2.71"/>
    <col collapsed="false" customWidth="true" hidden="false" outlineLevel="0" max="15" min="15" style="0" width="13.57"/>
    <col collapsed="false" customWidth="true" hidden="false" outlineLevel="0" max="16" min="16" style="0" width="1.71"/>
    <col collapsed="false" customWidth="true" hidden="false" outlineLevel="0" max="17" min="17" style="0" width="23.72"/>
    <col collapsed="false" customWidth="true" hidden="false" outlineLevel="0" max="18" min="18" style="0" width="2.71"/>
    <col collapsed="false" customWidth="true" hidden="false" outlineLevel="0" max="19" min="19" style="0" width="21.43"/>
    <col collapsed="false" customWidth="true" hidden="false" outlineLevel="0" max="20" min="20" style="0" width="2.71"/>
    <col collapsed="false" customWidth="true" hidden="false" outlineLevel="0" max="21" min="21" style="0" width="20.28"/>
    <col collapsed="false" customWidth="true" hidden="false" outlineLevel="0" max="22" min="22" style="0" width="2.71"/>
    <col collapsed="false" customWidth="true" hidden="false" outlineLevel="0" max="23" min="23" style="0" width="19.43"/>
    <col collapsed="false" customWidth="true" hidden="false" outlineLevel="0" max="24" min="24" style="0" width="2.71"/>
    <col collapsed="false" customWidth="true" hidden="false" outlineLevel="0" max="25" min="25" style="0" width="42.57"/>
    <col collapsed="false" customWidth="true" hidden="false" outlineLevel="0" max="26" min="26" style="0" width="2.71"/>
    <col collapsed="false" customWidth="true" hidden="false" outlineLevel="0" max="27" min="27" style="0" width="29.14"/>
    <col collapsed="false" customWidth="true" hidden="false" outlineLevel="0" max="28" min="28" style="0" width="2.71"/>
    <col collapsed="false" customWidth="true" hidden="false" outlineLevel="0" max="29" min="29" style="0" width="31.86"/>
    <col collapsed="false" customWidth="true" hidden="false" outlineLevel="0" max="30" min="30" style="0" width="2.71"/>
    <col collapsed="false" customWidth="true" hidden="false" outlineLevel="0" max="31" min="31" style="0" width="25"/>
    <col collapsed="false" customWidth="true" hidden="false" outlineLevel="0" max="32" min="32" style="0" width="2.71"/>
    <col collapsed="false" customWidth="true" hidden="false" outlineLevel="0" max="33" min="33" style="0" width="23.15"/>
    <col collapsed="false" customWidth="true" hidden="false" outlineLevel="0" max="34" min="34" style="0" width="2.71"/>
    <col collapsed="false" customWidth="true" hidden="false" outlineLevel="0" max="35" min="35" style="0" width="26"/>
    <col collapsed="false" customWidth="true" hidden="false" outlineLevel="0" max="36" min="36" style="0" width="2.71"/>
    <col collapsed="false" customWidth="true" hidden="false" outlineLevel="0" max="37" min="37" style="0" width="17.85"/>
    <col collapsed="false" customWidth="true" hidden="false" outlineLevel="0" max="38" min="38" style="0" width="2.71"/>
    <col collapsed="false" customWidth="true" hidden="false" outlineLevel="0" max="39" min="39" style="0" width="17.28"/>
    <col collapsed="false" customWidth="true" hidden="false" outlineLevel="0" max="40" min="40" style="0" width="2.71"/>
    <col collapsed="false" customWidth="true" hidden="false" outlineLevel="0" max="41" min="41" style="0" width="20.14"/>
    <col collapsed="false" customWidth="true" hidden="false" outlineLevel="0" max="42" min="42" style="0" width="2.71"/>
    <col collapsed="false" customWidth="true" hidden="false" outlineLevel="0" max="43" min="43" style="0" width="40.71"/>
    <col collapsed="false" customWidth="true" hidden="false" outlineLevel="0" max="44" min="44" style="0" width="2.71"/>
    <col collapsed="false" customWidth="true" hidden="false" outlineLevel="0" max="45" min="45" style="0" width="27.85"/>
    <col collapsed="false" customWidth="true" hidden="false" outlineLevel="0" max="46" min="46" style="0" width="2.71"/>
    <col collapsed="false" customWidth="true" hidden="false" outlineLevel="0" max="47" min="47" style="0" width="18"/>
    <col collapsed="false" customWidth="true" hidden="false" outlineLevel="0" max="48" min="48" style="0" width="2.71"/>
    <col collapsed="false" customWidth="true" hidden="false" outlineLevel="0" max="49" min="49" style="0" width="17.85"/>
    <col collapsed="false" customWidth="true" hidden="false" outlineLevel="0" max="50" min="50" style="0" width="2.71"/>
    <col collapsed="false" customWidth="true" hidden="false" outlineLevel="0" max="51" min="51" style="0" width="24.28"/>
    <col collapsed="false" customWidth="true" hidden="false" outlineLevel="0" max="52" min="52" style="0" width="2.71"/>
    <col collapsed="false" customWidth="true" hidden="false" outlineLevel="0" max="53" min="53" style="0" width="15.28"/>
    <col collapsed="false" customWidth="true" hidden="false" outlineLevel="0" max="54" min="54" style="0" width="2.71"/>
    <col collapsed="false" customWidth="true" hidden="false" outlineLevel="0" max="55" min="55" style="0" width="23.43"/>
    <col collapsed="false" customWidth="true" hidden="false" outlineLevel="0" max="56" min="56" style="0" width="2.71"/>
    <col collapsed="false" customWidth="true" hidden="false" outlineLevel="0" max="57" min="57" style="0" width="14.14"/>
    <col collapsed="false" customWidth="true" hidden="false" outlineLevel="0" max="58" min="58" style="0" width="2.71"/>
    <col collapsed="false" customWidth="true" hidden="false" outlineLevel="0" max="59" min="59" style="0" width="16.28"/>
    <col collapsed="false" customWidth="true" hidden="false" outlineLevel="0" max="60" min="60" style="0" width="2.71"/>
    <col collapsed="false" customWidth="true" hidden="false" outlineLevel="0" max="61" min="61" style="0" width="32.14"/>
    <col collapsed="false" customWidth="true" hidden="false" outlineLevel="0" max="62" min="62" style="0" width="2.71"/>
    <col collapsed="false" customWidth="true" hidden="false" outlineLevel="0" max="63" min="63" style="0" width="30.57"/>
    <col collapsed="false" customWidth="true" hidden="false" outlineLevel="0" max="64" min="64" style="0" width="2.71"/>
    <col collapsed="false" customWidth="true" hidden="false" outlineLevel="0" max="65" min="65" style="0" width="14.71"/>
    <col collapsed="false" customWidth="true" hidden="false" outlineLevel="0" max="66" min="66" style="0" width="2.71"/>
    <col collapsed="false" customWidth="true" hidden="false" outlineLevel="0" max="67" min="67" style="0" width="26"/>
  </cols>
  <sheetData>
    <row r="1" customFormat="false" ht="15" hidden="false" customHeight="false" outlineLevel="0" collapsed="false">
      <c r="B1" s="0" t="s">
        <v>3</v>
      </c>
      <c r="E1" s="0" t="s">
        <v>15</v>
      </c>
      <c r="G1" s="0" t="s">
        <v>16</v>
      </c>
      <c r="I1" s="0" t="s">
        <v>17</v>
      </c>
      <c r="K1" s="0" t="s">
        <v>18</v>
      </c>
      <c r="M1" s="0" t="s">
        <v>19</v>
      </c>
      <c r="O1" s="0" t="s">
        <v>20</v>
      </c>
      <c r="Q1" s="0" t="s">
        <v>21</v>
      </c>
      <c r="S1" s="0" t="s">
        <v>22</v>
      </c>
      <c r="U1" s="0" t="s">
        <v>23</v>
      </c>
      <c r="W1" s="0" t="s">
        <v>24</v>
      </c>
      <c r="Y1" s="0" t="s">
        <v>7</v>
      </c>
      <c r="AA1" s="0" t="s">
        <v>25</v>
      </c>
      <c r="AC1" s="0" t="s">
        <v>26</v>
      </c>
      <c r="AE1" s="0" t="s">
        <v>27</v>
      </c>
      <c r="AG1" s="0" t="s">
        <v>28</v>
      </c>
      <c r="AI1" s="0" t="s">
        <v>29</v>
      </c>
      <c r="AK1" s="0" t="s">
        <v>30</v>
      </c>
      <c r="AM1" s="0" t="s">
        <v>31</v>
      </c>
      <c r="AO1" s="0" t="s">
        <v>32</v>
      </c>
      <c r="AQ1" s="0" t="s">
        <v>33</v>
      </c>
      <c r="AS1" s="0" t="s">
        <v>34</v>
      </c>
      <c r="AU1" s="0" t="s">
        <v>35</v>
      </c>
      <c r="AW1" s="0" t="s">
        <v>36</v>
      </c>
      <c r="AY1" s="0" t="s">
        <v>37</v>
      </c>
      <c r="BA1" s="0" t="s">
        <v>38</v>
      </c>
      <c r="BC1" s="0" t="s">
        <v>39</v>
      </c>
      <c r="BE1" s="0" t="s">
        <v>40</v>
      </c>
      <c r="BG1" s="0" t="s">
        <v>41</v>
      </c>
      <c r="BI1" s="0" t="s">
        <v>42</v>
      </c>
      <c r="BK1" s="0" t="s">
        <v>43</v>
      </c>
      <c r="BM1" s="0" t="s">
        <v>44</v>
      </c>
      <c r="BO1" s="0" t="s">
        <v>45</v>
      </c>
    </row>
    <row r="2" customFormat="false" ht="15" hidden="false" customHeight="false" outlineLevel="0" collapsed="false">
      <c r="A2" s="0" t="n">
        <v>1</v>
      </c>
      <c r="B2" s="0" t="s">
        <v>15</v>
      </c>
      <c r="D2" s="0" t="n">
        <v>0</v>
      </c>
      <c r="E2" s="0" t="s">
        <v>46</v>
      </c>
      <c r="F2" s="0" t="n">
        <v>0</v>
      </c>
      <c r="G2" s="0" t="s">
        <v>46</v>
      </c>
      <c r="H2" s="0" t="n">
        <v>0</v>
      </c>
      <c r="I2" s="0" t="s">
        <v>46</v>
      </c>
      <c r="J2" s="0" t="n">
        <v>0</v>
      </c>
      <c r="K2" s="0" t="s">
        <v>46</v>
      </c>
      <c r="L2" s="0" t="n">
        <v>0</v>
      </c>
      <c r="M2" s="0" t="s">
        <v>46</v>
      </c>
      <c r="N2" s="0" t="n">
        <v>0</v>
      </c>
      <c r="O2" s="0" t="s">
        <v>46</v>
      </c>
      <c r="P2" s="0" t="n">
        <v>0</v>
      </c>
      <c r="Q2" s="0" t="s">
        <v>46</v>
      </c>
      <c r="R2" s="0" t="n">
        <v>0</v>
      </c>
      <c r="S2" s="0" t="s">
        <v>46</v>
      </c>
      <c r="T2" s="0" t="n">
        <v>0</v>
      </c>
      <c r="U2" s="0" t="s">
        <v>46</v>
      </c>
      <c r="V2" s="0" t="n">
        <v>0</v>
      </c>
      <c r="W2" s="0" t="s">
        <v>46</v>
      </c>
      <c r="X2" s="0" t="n">
        <v>0</v>
      </c>
      <c r="Y2" s="0" t="s">
        <v>46</v>
      </c>
      <c r="Z2" s="0" t="n">
        <v>0</v>
      </c>
      <c r="AA2" s="0" t="s">
        <v>46</v>
      </c>
      <c r="AB2" s="0" t="n">
        <v>0</v>
      </c>
      <c r="AC2" s="0" t="s">
        <v>46</v>
      </c>
      <c r="AD2" s="0" t="n">
        <v>0</v>
      </c>
      <c r="AE2" s="0" t="s">
        <v>46</v>
      </c>
      <c r="AF2" s="0" t="n">
        <v>0</v>
      </c>
      <c r="AG2" s="0" t="s">
        <v>46</v>
      </c>
      <c r="AH2" s="0" t="n">
        <v>0</v>
      </c>
      <c r="AI2" s="0" t="s">
        <v>46</v>
      </c>
      <c r="AJ2" s="0" t="n">
        <v>0</v>
      </c>
      <c r="AK2" s="0" t="s">
        <v>46</v>
      </c>
      <c r="AL2" s="0" t="n">
        <v>0</v>
      </c>
      <c r="AM2" s="0" t="s">
        <v>46</v>
      </c>
      <c r="AN2" s="0" t="n">
        <v>0</v>
      </c>
      <c r="AO2" s="0" t="s">
        <v>46</v>
      </c>
      <c r="AP2" s="0" t="n">
        <v>0</v>
      </c>
      <c r="AQ2" s="0" t="s">
        <v>46</v>
      </c>
      <c r="AR2" s="0" t="n">
        <v>0</v>
      </c>
      <c r="AS2" s="0" t="s">
        <v>46</v>
      </c>
      <c r="AT2" s="0" t="n">
        <v>0</v>
      </c>
      <c r="AU2" s="0" t="s">
        <v>46</v>
      </c>
      <c r="AV2" s="0" t="n">
        <v>0</v>
      </c>
      <c r="AW2" s="0" t="s">
        <v>46</v>
      </c>
      <c r="AX2" s="0" t="n">
        <v>0</v>
      </c>
      <c r="AY2" s="0" t="s">
        <v>46</v>
      </c>
      <c r="AZ2" s="0" t="n">
        <v>0</v>
      </c>
      <c r="BA2" s="0" t="s">
        <v>46</v>
      </c>
      <c r="BB2" s="0" t="n">
        <v>0</v>
      </c>
      <c r="BC2" s="0" t="s">
        <v>46</v>
      </c>
      <c r="BD2" s="0" t="n">
        <v>0</v>
      </c>
      <c r="BE2" s="0" t="s">
        <v>46</v>
      </c>
      <c r="BF2" s="0" t="n">
        <v>0</v>
      </c>
      <c r="BG2" s="0" t="s">
        <v>46</v>
      </c>
      <c r="BH2" s="0" t="n">
        <v>0</v>
      </c>
      <c r="BI2" s="0" t="s">
        <v>46</v>
      </c>
      <c r="BJ2" s="0" t="n">
        <v>0</v>
      </c>
      <c r="BK2" s="0" t="s">
        <v>46</v>
      </c>
      <c r="BL2" s="0" t="n">
        <v>0</v>
      </c>
      <c r="BM2" s="0" t="s">
        <v>46</v>
      </c>
      <c r="BN2" s="0" t="n">
        <v>0</v>
      </c>
      <c r="BO2" s="0" t="s">
        <v>46</v>
      </c>
    </row>
    <row r="3" customFormat="false" ht="15" hidden="false" customHeight="false" outlineLevel="0" collapsed="false">
      <c r="A3" s="0" t="n">
        <v>2</v>
      </c>
      <c r="B3" s="0" t="s">
        <v>16</v>
      </c>
      <c r="D3" s="0" t="n">
        <v>1</v>
      </c>
      <c r="E3" s="0" t="s">
        <v>15</v>
      </c>
      <c r="F3" s="0" t="n">
        <v>2</v>
      </c>
      <c r="G3" s="0" t="s">
        <v>47</v>
      </c>
      <c r="H3" s="0" t="n">
        <v>3</v>
      </c>
      <c r="I3" s="0" t="s">
        <v>48</v>
      </c>
      <c r="J3" s="0" t="n">
        <v>4</v>
      </c>
      <c r="K3" s="0" t="s">
        <v>49</v>
      </c>
      <c r="L3" s="0" t="n">
        <v>5</v>
      </c>
      <c r="M3" s="0" t="s">
        <v>50</v>
      </c>
      <c r="N3" s="0" t="n">
        <v>6</v>
      </c>
      <c r="O3" s="0" t="s">
        <v>51</v>
      </c>
      <c r="P3" s="0" t="n">
        <v>7</v>
      </c>
      <c r="Q3" s="0" t="s">
        <v>52</v>
      </c>
      <c r="R3" s="0" t="n">
        <v>8</v>
      </c>
      <c r="S3" s="0" t="s">
        <v>53</v>
      </c>
      <c r="T3" s="0" t="n">
        <v>9</v>
      </c>
      <c r="U3" s="0" t="s">
        <v>54</v>
      </c>
      <c r="V3" s="0" t="n">
        <v>10</v>
      </c>
      <c r="W3" s="0" t="s">
        <v>55</v>
      </c>
      <c r="X3" s="0" t="n">
        <v>11</v>
      </c>
      <c r="Y3" s="0" t="s">
        <v>50</v>
      </c>
      <c r="Z3" s="0" t="n">
        <v>12</v>
      </c>
      <c r="AA3" s="0" t="s">
        <v>56</v>
      </c>
      <c r="AB3" s="0" t="n">
        <v>13</v>
      </c>
      <c r="AC3" s="0" t="s">
        <v>57</v>
      </c>
      <c r="AD3" s="0" t="n">
        <v>14</v>
      </c>
      <c r="AE3" s="0" t="s">
        <v>58</v>
      </c>
      <c r="AF3" s="0" t="n">
        <v>15</v>
      </c>
      <c r="AG3" s="0" t="s">
        <v>59</v>
      </c>
      <c r="AH3" s="0" t="n">
        <v>16</v>
      </c>
      <c r="AI3" s="0" t="s">
        <v>60</v>
      </c>
      <c r="AJ3" s="0" t="n">
        <v>17</v>
      </c>
      <c r="AK3" s="0" t="s">
        <v>61</v>
      </c>
      <c r="AL3" s="0" t="n">
        <v>18</v>
      </c>
      <c r="AM3" s="0" t="s">
        <v>62</v>
      </c>
      <c r="AN3" s="0" t="n">
        <v>19</v>
      </c>
      <c r="AO3" s="0" t="s">
        <v>50</v>
      </c>
      <c r="AP3" s="0" t="n">
        <v>20</v>
      </c>
      <c r="AQ3" s="0" t="s">
        <v>63</v>
      </c>
      <c r="AR3" s="0" t="n">
        <v>21</v>
      </c>
      <c r="AS3" s="0" t="s">
        <v>64</v>
      </c>
      <c r="AT3" s="0" t="n">
        <v>22</v>
      </c>
      <c r="AU3" s="0" t="s">
        <v>65</v>
      </c>
      <c r="AV3" s="0" t="n">
        <v>23</v>
      </c>
      <c r="AW3" s="0" t="s">
        <v>66</v>
      </c>
      <c r="AX3" s="0" t="n">
        <v>24</v>
      </c>
      <c r="AY3" s="0" t="s">
        <v>67</v>
      </c>
      <c r="AZ3" s="0" t="n">
        <v>25</v>
      </c>
      <c r="BA3" s="0" t="s">
        <v>68</v>
      </c>
      <c r="BB3" s="0" t="n">
        <v>26</v>
      </c>
      <c r="BC3" s="0" t="s">
        <v>69</v>
      </c>
      <c r="BD3" s="0" t="n">
        <v>27</v>
      </c>
      <c r="BE3" s="0" t="s">
        <v>70</v>
      </c>
      <c r="BF3" s="0" t="n">
        <v>28</v>
      </c>
      <c r="BG3" s="0" t="s">
        <v>50</v>
      </c>
      <c r="BH3" s="0" t="n">
        <v>29</v>
      </c>
      <c r="BI3" s="0" t="s">
        <v>71</v>
      </c>
      <c r="BJ3" s="0" t="n">
        <v>30</v>
      </c>
      <c r="BK3" s="0" t="s">
        <v>64</v>
      </c>
      <c r="BL3" s="0" t="n">
        <v>31</v>
      </c>
      <c r="BM3" s="0" t="s">
        <v>72</v>
      </c>
      <c r="BN3" s="0" t="n">
        <v>32</v>
      </c>
      <c r="BO3" s="0" t="s">
        <v>73</v>
      </c>
    </row>
    <row r="4" customFormat="false" ht="15" hidden="false" customHeight="false" outlineLevel="0" collapsed="false">
      <c r="A4" s="0" t="n">
        <v>3</v>
      </c>
      <c r="B4" s="0" t="s">
        <v>17</v>
      </c>
      <c r="D4" s="0" t="n">
        <v>1</v>
      </c>
      <c r="E4" s="0" t="s">
        <v>74</v>
      </c>
      <c r="F4" s="0" t="n">
        <v>2</v>
      </c>
      <c r="G4" s="0" t="s">
        <v>75</v>
      </c>
      <c r="H4" s="0" t="n">
        <v>3</v>
      </c>
      <c r="I4" s="0" t="s">
        <v>76</v>
      </c>
      <c r="J4" s="0" t="n">
        <v>4</v>
      </c>
      <c r="K4" s="0" t="s">
        <v>77</v>
      </c>
      <c r="L4" s="0" t="n">
        <v>5</v>
      </c>
      <c r="M4" s="0" t="s">
        <v>78</v>
      </c>
      <c r="N4" s="0" t="n">
        <v>6</v>
      </c>
      <c r="O4" s="0" t="s">
        <v>20</v>
      </c>
      <c r="P4" s="0" t="n">
        <v>7</v>
      </c>
      <c r="Q4" s="0" t="s">
        <v>79</v>
      </c>
      <c r="R4" s="0" t="n">
        <v>8</v>
      </c>
      <c r="S4" s="0" t="s">
        <v>80</v>
      </c>
      <c r="T4" s="0" t="n">
        <v>9</v>
      </c>
      <c r="U4" s="0" t="s">
        <v>81</v>
      </c>
      <c r="V4" s="0" t="n">
        <v>10</v>
      </c>
      <c r="W4" s="0" t="s">
        <v>82</v>
      </c>
      <c r="X4" s="0" t="n">
        <v>11</v>
      </c>
      <c r="Y4" s="0" t="s">
        <v>83</v>
      </c>
      <c r="Z4" s="0" t="n">
        <v>12</v>
      </c>
      <c r="AA4" s="0" t="s">
        <v>84</v>
      </c>
      <c r="AB4" s="0" t="n">
        <v>13</v>
      </c>
      <c r="AC4" s="0" t="s">
        <v>85</v>
      </c>
      <c r="AD4" s="0" t="n">
        <v>14</v>
      </c>
      <c r="AE4" s="0" t="s">
        <v>86</v>
      </c>
      <c r="AF4" s="0" t="n">
        <v>15</v>
      </c>
      <c r="AG4" s="0" t="s">
        <v>87</v>
      </c>
      <c r="AH4" s="0" t="n">
        <v>16</v>
      </c>
      <c r="AI4" s="0" t="s">
        <v>88</v>
      </c>
      <c r="AJ4" s="0" t="n">
        <v>17</v>
      </c>
      <c r="AK4" s="0" t="s">
        <v>89</v>
      </c>
      <c r="AL4" s="0" t="n">
        <v>18</v>
      </c>
      <c r="AM4" s="0" t="s">
        <v>90</v>
      </c>
      <c r="AN4" s="0" t="n">
        <v>19</v>
      </c>
      <c r="AO4" s="0" t="s">
        <v>91</v>
      </c>
      <c r="AP4" s="0" t="n">
        <v>20</v>
      </c>
      <c r="AQ4" s="0" t="s">
        <v>92</v>
      </c>
      <c r="AR4" s="0" t="n">
        <v>21</v>
      </c>
      <c r="AS4" s="0" t="s">
        <v>93</v>
      </c>
      <c r="AT4" s="0" t="n">
        <v>22</v>
      </c>
      <c r="AU4" s="0" t="s">
        <v>94</v>
      </c>
      <c r="AV4" s="0" t="n">
        <v>23</v>
      </c>
      <c r="AW4" s="0" t="s">
        <v>95</v>
      </c>
      <c r="AX4" s="0" t="n">
        <v>24</v>
      </c>
      <c r="AY4" s="0" t="s">
        <v>96</v>
      </c>
      <c r="AZ4" s="0" t="n">
        <v>25</v>
      </c>
      <c r="BA4" s="0" t="s">
        <v>97</v>
      </c>
      <c r="BB4" s="0" t="n">
        <v>26</v>
      </c>
      <c r="BC4" s="0" t="s">
        <v>98</v>
      </c>
      <c r="BD4" s="0" t="n">
        <v>27</v>
      </c>
      <c r="BE4" s="0" t="s">
        <v>99</v>
      </c>
      <c r="BF4" s="0" t="n">
        <v>28</v>
      </c>
      <c r="BG4" s="0" t="s">
        <v>80</v>
      </c>
      <c r="BH4" s="0" t="n">
        <v>29</v>
      </c>
      <c r="BI4" s="0" t="s">
        <v>100</v>
      </c>
      <c r="BJ4" s="0" t="n">
        <v>30</v>
      </c>
      <c r="BK4" s="0" t="s">
        <v>57</v>
      </c>
      <c r="BL4" s="0" t="n">
        <v>31</v>
      </c>
      <c r="BM4" s="0" t="s">
        <v>101</v>
      </c>
      <c r="BN4" s="0" t="n">
        <v>32</v>
      </c>
      <c r="BO4" s="0" t="s">
        <v>102</v>
      </c>
    </row>
    <row r="5" customFormat="false" ht="15" hidden="false" customHeight="false" outlineLevel="0" collapsed="false">
      <c r="A5" s="0" t="n">
        <v>4</v>
      </c>
      <c r="B5" s="0" t="s">
        <v>18</v>
      </c>
      <c r="D5" s="0" t="n">
        <v>1</v>
      </c>
      <c r="E5" s="0" t="s">
        <v>103</v>
      </c>
      <c r="F5" s="0" t="n">
        <v>2</v>
      </c>
      <c r="G5" s="0" t="s">
        <v>104</v>
      </c>
      <c r="H5" s="0" t="n">
        <v>3</v>
      </c>
      <c r="I5" s="0" t="s">
        <v>105</v>
      </c>
      <c r="J5" s="0" t="n">
        <v>4</v>
      </c>
      <c r="K5" s="0" t="s">
        <v>18</v>
      </c>
      <c r="L5" s="0" t="n">
        <v>5</v>
      </c>
      <c r="M5" s="0" t="s">
        <v>106</v>
      </c>
      <c r="N5" s="0" t="n">
        <v>6</v>
      </c>
      <c r="O5" s="0" t="s">
        <v>107</v>
      </c>
      <c r="P5" s="0" t="n">
        <v>7</v>
      </c>
      <c r="Q5" s="0" t="s">
        <v>108</v>
      </c>
      <c r="R5" s="0" t="n">
        <v>8</v>
      </c>
      <c r="S5" s="0" t="s">
        <v>106</v>
      </c>
      <c r="T5" s="0" t="n">
        <v>9</v>
      </c>
      <c r="U5" s="0" t="s">
        <v>95</v>
      </c>
      <c r="V5" s="0" t="n">
        <v>10</v>
      </c>
      <c r="W5" s="0" t="s">
        <v>109</v>
      </c>
      <c r="X5" s="0" t="n">
        <v>11</v>
      </c>
      <c r="Y5" s="0" t="s">
        <v>110</v>
      </c>
      <c r="Z5" s="0" t="n">
        <v>12</v>
      </c>
      <c r="AA5" s="0" t="s">
        <v>111</v>
      </c>
      <c r="AB5" s="0" t="n">
        <v>13</v>
      </c>
      <c r="AC5" s="0" t="s">
        <v>112</v>
      </c>
      <c r="AD5" s="0" t="n">
        <v>14</v>
      </c>
      <c r="AE5" s="0" t="s">
        <v>113</v>
      </c>
      <c r="AF5" s="0" t="n">
        <v>15</v>
      </c>
      <c r="AG5" s="0" t="s">
        <v>114</v>
      </c>
      <c r="AH5" s="0" t="n">
        <v>16</v>
      </c>
      <c r="AI5" s="0" t="s">
        <v>54</v>
      </c>
      <c r="AJ5" s="0" t="n">
        <v>17</v>
      </c>
      <c r="AK5" s="0" t="s">
        <v>115</v>
      </c>
      <c r="AL5" s="0" t="n">
        <v>18</v>
      </c>
      <c r="AM5" s="0" t="s">
        <v>116</v>
      </c>
      <c r="AN5" s="0" t="n">
        <v>19</v>
      </c>
      <c r="AO5" s="0" t="s">
        <v>106</v>
      </c>
      <c r="AP5" s="0" t="n">
        <v>20</v>
      </c>
      <c r="AQ5" s="0" t="s">
        <v>117</v>
      </c>
      <c r="AR5" s="0" t="n">
        <v>21</v>
      </c>
      <c r="AS5" s="0" t="s">
        <v>57</v>
      </c>
      <c r="AT5" s="0" t="n">
        <v>22</v>
      </c>
      <c r="AU5" s="0" t="s">
        <v>118</v>
      </c>
      <c r="AV5" s="0" t="n">
        <v>23</v>
      </c>
      <c r="AW5" s="0" t="s">
        <v>119</v>
      </c>
      <c r="AX5" s="0" t="n">
        <v>24</v>
      </c>
      <c r="AY5" s="0" t="s">
        <v>120</v>
      </c>
      <c r="AZ5" s="0" t="n">
        <v>25</v>
      </c>
      <c r="BA5" s="0" t="s">
        <v>121</v>
      </c>
      <c r="BB5" s="0" t="n">
        <v>26</v>
      </c>
      <c r="BC5" s="0" t="s">
        <v>122</v>
      </c>
      <c r="BD5" s="0" t="n">
        <v>27</v>
      </c>
      <c r="BE5" s="0" t="s">
        <v>123</v>
      </c>
      <c r="BF5" s="0" t="n">
        <v>28</v>
      </c>
      <c r="BG5" s="0" t="s">
        <v>124</v>
      </c>
      <c r="BH5" s="0" t="n">
        <v>29</v>
      </c>
      <c r="BI5" s="0" t="s">
        <v>125</v>
      </c>
      <c r="BJ5" s="0" t="n">
        <v>30</v>
      </c>
      <c r="BK5" s="0" t="s">
        <v>126</v>
      </c>
      <c r="BL5" s="0" t="n">
        <v>31</v>
      </c>
      <c r="BM5" s="0" t="s">
        <v>127</v>
      </c>
      <c r="BN5" s="0" t="n">
        <v>32</v>
      </c>
      <c r="BO5" s="0" t="s">
        <v>128</v>
      </c>
    </row>
    <row r="6" customFormat="false" ht="15" hidden="false" customHeight="false" outlineLevel="0" collapsed="false">
      <c r="A6" s="0" t="n">
        <v>5</v>
      </c>
      <c r="B6" s="0" t="s">
        <v>19</v>
      </c>
      <c r="D6" s="0" t="n">
        <v>1</v>
      </c>
      <c r="E6" s="0" t="s">
        <v>129</v>
      </c>
      <c r="F6" s="0" t="n">
        <v>2</v>
      </c>
      <c r="G6" s="0" t="s">
        <v>130</v>
      </c>
      <c r="H6" s="0" t="n">
        <v>3</v>
      </c>
      <c r="I6" s="0" t="s">
        <v>131</v>
      </c>
      <c r="J6" s="0" t="n">
        <v>4</v>
      </c>
      <c r="K6" s="0" t="s">
        <v>132</v>
      </c>
      <c r="L6" s="0" t="n">
        <v>5</v>
      </c>
      <c r="M6" s="0" t="s">
        <v>133</v>
      </c>
      <c r="N6" s="0" t="n">
        <v>6</v>
      </c>
      <c r="O6" s="0" t="s">
        <v>134</v>
      </c>
      <c r="P6" s="0" t="n">
        <v>7</v>
      </c>
      <c r="Q6" s="0" t="s">
        <v>80</v>
      </c>
      <c r="R6" s="0" t="n">
        <v>8</v>
      </c>
      <c r="S6" s="0" t="s">
        <v>135</v>
      </c>
      <c r="T6" s="0" t="n">
        <v>9</v>
      </c>
      <c r="U6" s="0" t="s">
        <v>136</v>
      </c>
      <c r="V6" s="0" t="n">
        <v>10</v>
      </c>
      <c r="W6" s="0" t="s">
        <v>137</v>
      </c>
      <c r="X6" s="0" t="n">
        <v>11</v>
      </c>
      <c r="Y6" s="0" t="s">
        <v>138</v>
      </c>
      <c r="Z6" s="0" t="n">
        <v>12</v>
      </c>
      <c r="AA6" s="0" t="s">
        <v>139</v>
      </c>
      <c r="AB6" s="0" t="n">
        <v>13</v>
      </c>
      <c r="AC6" s="0" t="s">
        <v>140</v>
      </c>
      <c r="AD6" s="0" t="n">
        <v>14</v>
      </c>
      <c r="AE6" s="0" t="s">
        <v>141</v>
      </c>
      <c r="AF6" s="0" t="n">
        <v>15</v>
      </c>
      <c r="AG6" s="0" t="s">
        <v>142</v>
      </c>
      <c r="AH6" s="0" t="n">
        <v>16</v>
      </c>
      <c r="AI6" s="0" t="s">
        <v>143</v>
      </c>
      <c r="AJ6" s="0" t="n">
        <v>17</v>
      </c>
      <c r="AK6" s="0" t="s">
        <v>144</v>
      </c>
      <c r="AL6" s="0" t="n">
        <v>18</v>
      </c>
      <c r="AM6" s="0" t="s">
        <v>145</v>
      </c>
      <c r="AN6" s="0" t="n">
        <v>19</v>
      </c>
      <c r="AO6" s="0" t="s">
        <v>146</v>
      </c>
      <c r="AP6" s="0" t="n">
        <v>20</v>
      </c>
      <c r="AQ6" s="0" t="s">
        <v>147</v>
      </c>
      <c r="AR6" s="0" t="n">
        <v>21</v>
      </c>
      <c r="AS6" s="0" t="s">
        <v>148</v>
      </c>
      <c r="AT6" s="0" t="n">
        <v>22</v>
      </c>
      <c r="AU6" s="0" t="s">
        <v>149</v>
      </c>
      <c r="AV6" s="0" t="n">
        <v>23</v>
      </c>
      <c r="AW6" s="0" t="s">
        <v>150</v>
      </c>
      <c r="AX6" s="0" t="n">
        <v>24</v>
      </c>
      <c r="AY6" s="0" t="s">
        <v>151</v>
      </c>
      <c r="AZ6" s="0" t="n">
        <v>25</v>
      </c>
      <c r="BA6" s="0" t="s">
        <v>152</v>
      </c>
      <c r="BB6" s="0" t="n">
        <v>26</v>
      </c>
      <c r="BC6" s="0" t="s">
        <v>153</v>
      </c>
      <c r="BD6" s="0" t="n">
        <v>27</v>
      </c>
      <c r="BE6" s="0" t="s">
        <v>154</v>
      </c>
      <c r="BF6" s="0" t="n">
        <v>28</v>
      </c>
      <c r="BG6" s="0" t="s">
        <v>155</v>
      </c>
      <c r="BH6" s="0" t="n">
        <v>29</v>
      </c>
      <c r="BI6" s="0" t="s">
        <v>156</v>
      </c>
      <c r="BJ6" s="0" t="n">
        <v>30</v>
      </c>
      <c r="BK6" s="0" t="s">
        <v>112</v>
      </c>
      <c r="BL6" s="0" t="n">
        <v>31</v>
      </c>
      <c r="BM6" s="0" t="s">
        <v>157</v>
      </c>
      <c r="BN6" s="0" t="n">
        <v>32</v>
      </c>
      <c r="BO6" s="0" t="s">
        <v>95</v>
      </c>
    </row>
    <row r="7" customFormat="false" ht="15" hidden="false" customHeight="false" outlineLevel="0" collapsed="false">
      <c r="A7" s="0" t="n">
        <v>6</v>
      </c>
      <c r="B7" s="0" t="s">
        <v>20</v>
      </c>
      <c r="D7" s="0" t="n">
        <v>1</v>
      </c>
      <c r="E7" s="0" t="s">
        <v>158</v>
      </c>
      <c r="F7" s="0" t="n">
        <v>2</v>
      </c>
      <c r="G7" s="0" t="s">
        <v>159</v>
      </c>
      <c r="H7" s="0" t="n">
        <v>3</v>
      </c>
      <c r="I7" s="0" t="s">
        <v>160</v>
      </c>
      <c r="J7" s="0" t="n">
        <v>4</v>
      </c>
      <c r="K7" s="0" t="s">
        <v>161</v>
      </c>
      <c r="L7" s="0" t="n">
        <v>5</v>
      </c>
      <c r="M7" s="0" t="s">
        <v>162</v>
      </c>
      <c r="N7" s="0" t="n">
        <v>6</v>
      </c>
      <c r="O7" s="0" t="s">
        <v>163</v>
      </c>
      <c r="P7" s="0" t="n">
        <v>7</v>
      </c>
      <c r="Q7" s="0" t="s">
        <v>164</v>
      </c>
      <c r="R7" s="0" t="n">
        <v>8</v>
      </c>
      <c r="S7" s="0" t="s">
        <v>165</v>
      </c>
      <c r="T7" s="0" t="n">
        <v>9</v>
      </c>
      <c r="U7" s="0" t="s">
        <v>166</v>
      </c>
      <c r="V7" s="0" t="n">
        <v>10</v>
      </c>
      <c r="W7" s="0" t="s">
        <v>24</v>
      </c>
      <c r="X7" s="0" t="n">
        <v>11</v>
      </c>
      <c r="Y7" s="0" t="s">
        <v>167</v>
      </c>
      <c r="Z7" s="0" t="n">
        <v>12</v>
      </c>
      <c r="AA7" s="0" t="s">
        <v>168</v>
      </c>
      <c r="AB7" s="0" t="n">
        <v>13</v>
      </c>
      <c r="AC7" s="0" t="s">
        <v>169</v>
      </c>
      <c r="AD7" s="0" t="n">
        <v>14</v>
      </c>
      <c r="AE7" s="0" t="s">
        <v>170</v>
      </c>
      <c r="AF7" s="0" t="n">
        <v>15</v>
      </c>
      <c r="AG7" s="0" t="s">
        <v>171</v>
      </c>
      <c r="AH7" s="0" t="n">
        <v>16</v>
      </c>
      <c r="AI7" s="0" t="s">
        <v>172</v>
      </c>
      <c r="AJ7" s="0" t="n">
        <v>17</v>
      </c>
      <c r="AK7" s="0" t="s">
        <v>173</v>
      </c>
      <c r="AL7" s="0" t="n">
        <v>18</v>
      </c>
      <c r="AM7" s="0" t="s">
        <v>174</v>
      </c>
      <c r="AN7" s="0" t="n">
        <v>19</v>
      </c>
      <c r="AO7" s="0" t="s">
        <v>175</v>
      </c>
      <c r="AP7" s="0" t="n">
        <v>20</v>
      </c>
      <c r="AQ7" s="0" t="s">
        <v>176</v>
      </c>
      <c r="AR7" s="0" t="n">
        <v>21</v>
      </c>
      <c r="AS7" s="0" t="s">
        <v>177</v>
      </c>
      <c r="AT7" s="0" t="n">
        <v>22</v>
      </c>
      <c r="AU7" s="0" t="s">
        <v>178</v>
      </c>
      <c r="AV7" s="0" t="n">
        <v>23</v>
      </c>
      <c r="AW7" s="0" t="s">
        <v>179</v>
      </c>
      <c r="AX7" s="0" t="n">
        <v>24</v>
      </c>
      <c r="AY7" s="0" t="s">
        <v>180</v>
      </c>
      <c r="AZ7" s="0" t="n">
        <v>25</v>
      </c>
      <c r="BA7" s="0" t="s">
        <v>181</v>
      </c>
      <c r="BB7" s="0" t="n">
        <v>26</v>
      </c>
      <c r="BC7" s="0" t="s">
        <v>182</v>
      </c>
      <c r="BD7" s="0" t="n">
        <v>27</v>
      </c>
      <c r="BE7" s="0" t="s">
        <v>183</v>
      </c>
      <c r="BF7" s="0" t="n">
        <v>28</v>
      </c>
      <c r="BG7" s="0" t="s">
        <v>184</v>
      </c>
      <c r="BH7" s="0" t="n">
        <v>29</v>
      </c>
      <c r="BI7" s="0" t="s">
        <v>185</v>
      </c>
      <c r="BJ7" s="0" t="n">
        <v>30</v>
      </c>
      <c r="BK7" s="0" t="s">
        <v>186</v>
      </c>
      <c r="BL7" s="0" t="n">
        <v>31</v>
      </c>
      <c r="BM7" s="0" t="s">
        <v>187</v>
      </c>
      <c r="BN7" s="0" t="n">
        <v>32</v>
      </c>
      <c r="BO7" s="0" t="s">
        <v>188</v>
      </c>
    </row>
    <row r="8" customFormat="false" ht="15" hidden="false" customHeight="false" outlineLevel="0" collapsed="false">
      <c r="A8" s="0" t="n">
        <v>7</v>
      </c>
      <c r="B8" s="0" t="s">
        <v>21</v>
      </c>
      <c r="D8" s="0" t="n">
        <v>1</v>
      </c>
      <c r="E8" s="0" t="s">
        <v>189</v>
      </c>
      <c r="J8" s="0" t="n">
        <v>4</v>
      </c>
      <c r="K8" s="0" t="s">
        <v>190</v>
      </c>
      <c r="L8" s="0" t="n">
        <v>5</v>
      </c>
      <c r="M8" s="0" t="s">
        <v>191</v>
      </c>
      <c r="N8" s="0" t="n">
        <v>6</v>
      </c>
      <c r="O8" s="0" t="s">
        <v>192</v>
      </c>
      <c r="P8" s="0" t="n">
        <v>7</v>
      </c>
      <c r="Q8" s="0" t="s">
        <v>193</v>
      </c>
      <c r="R8" s="0" t="n">
        <v>8</v>
      </c>
      <c r="S8" s="0" t="s">
        <v>194</v>
      </c>
      <c r="T8" s="0" t="n">
        <v>9</v>
      </c>
      <c r="U8" s="0" t="s">
        <v>163</v>
      </c>
      <c r="V8" s="0" t="n">
        <v>10</v>
      </c>
      <c r="W8" s="0" t="s">
        <v>195</v>
      </c>
      <c r="X8" s="0" t="n">
        <v>11</v>
      </c>
      <c r="Y8" s="0" t="s">
        <v>196</v>
      </c>
      <c r="Z8" s="0" t="n">
        <v>12</v>
      </c>
      <c r="AA8" s="0" t="s">
        <v>197</v>
      </c>
      <c r="AB8" s="0" t="n">
        <v>13</v>
      </c>
      <c r="AC8" s="0" t="s">
        <v>198</v>
      </c>
      <c r="AD8" s="0" t="n">
        <v>14</v>
      </c>
      <c r="AE8" s="0" t="s">
        <v>199</v>
      </c>
      <c r="AF8" s="0" t="n">
        <v>15</v>
      </c>
      <c r="AG8" s="0" t="s">
        <v>200</v>
      </c>
      <c r="AH8" s="0" t="n">
        <v>16</v>
      </c>
      <c r="AI8" s="0" t="s">
        <v>201</v>
      </c>
      <c r="AJ8" s="0" t="n">
        <v>17</v>
      </c>
      <c r="AK8" s="0" t="s">
        <v>202</v>
      </c>
      <c r="AL8" s="0" t="n">
        <v>18</v>
      </c>
      <c r="AM8" s="0" t="s">
        <v>203</v>
      </c>
      <c r="AN8" s="0" t="n">
        <v>19</v>
      </c>
      <c r="AO8" s="0" t="s">
        <v>204</v>
      </c>
      <c r="AP8" s="0" t="n">
        <v>20</v>
      </c>
      <c r="AQ8" s="0" t="s">
        <v>205</v>
      </c>
      <c r="AR8" s="0" t="n">
        <v>21</v>
      </c>
      <c r="AS8" s="0" t="s">
        <v>90</v>
      </c>
      <c r="AT8" s="0" t="n">
        <v>22</v>
      </c>
      <c r="AU8" s="0" t="s">
        <v>206</v>
      </c>
      <c r="AV8" s="0" t="n">
        <v>23</v>
      </c>
      <c r="AW8" s="0" t="s">
        <v>207</v>
      </c>
      <c r="AX8" s="0" t="n">
        <v>24</v>
      </c>
      <c r="AY8" s="0" t="s">
        <v>99</v>
      </c>
      <c r="AZ8" s="0" t="n">
        <v>25</v>
      </c>
      <c r="BA8" s="0" t="s">
        <v>208</v>
      </c>
      <c r="BB8" s="0" t="n">
        <v>26</v>
      </c>
      <c r="BC8" s="0" t="s">
        <v>209</v>
      </c>
      <c r="BD8" s="0" t="n">
        <v>27</v>
      </c>
      <c r="BE8" s="0" t="s">
        <v>210</v>
      </c>
      <c r="BF8" s="0" t="n">
        <v>28</v>
      </c>
      <c r="BG8" s="0" t="s">
        <v>211</v>
      </c>
      <c r="BH8" s="0" t="n">
        <v>29</v>
      </c>
      <c r="BI8" s="0" t="s">
        <v>212</v>
      </c>
      <c r="BJ8" s="0" t="n">
        <v>30</v>
      </c>
      <c r="BK8" s="0" t="s">
        <v>213</v>
      </c>
      <c r="BL8" s="0" t="n">
        <v>31</v>
      </c>
      <c r="BM8" s="0" t="s">
        <v>214</v>
      </c>
      <c r="BN8" s="0" t="n">
        <v>32</v>
      </c>
      <c r="BO8" s="0" t="s">
        <v>215</v>
      </c>
    </row>
    <row r="9" customFormat="false" ht="15" hidden="false" customHeight="false" outlineLevel="0" collapsed="false">
      <c r="A9" s="0" t="n">
        <v>8</v>
      </c>
      <c r="B9" s="0" t="s">
        <v>22</v>
      </c>
      <c r="D9" s="0" t="n">
        <v>1</v>
      </c>
      <c r="E9" s="0" t="s">
        <v>216</v>
      </c>
      <c r="J9" s="0" t="n">
        <v>4</v>
      </c>
      <c r="K9" s="0" t="s">
        <v>217</v>
      </c>
      <c r="L9" s="0" t="n">
        <v>5</v>
      </c>
      <c r="M9" s="0" t="s">
        <v>218</v>
      </c>
      <c r="N9" s="0" t="n">
        <v>6</v>
      </c>
      <c r="O9" s="0" t="s">
        <v>219</v>
      </c>
      <c r="P9" s="0" t="n">
        <v>7</v>
      </c>
      <c r="Q9" s="0" t="s">
        <v>220</v>
      </c>
      <c r="R9" s="0" t="n">
        <v>8</v>
      </c>
      <c r="S9" s="0" t="s">
        <v>221</v>
      </c>
      <c r="T9" s="0" t="n">
        <v>9</v>
      </c>
      <c r="U9" s="0" t="s">
        <v>222</v>
      </c>
      <c r="V9" s="0" t="n">
        <v>10</v>
      </c>
      <c r="W9" s="0" t="s">
        <v>223</v>
      </c>
      <c r="X9" s="0" t="n">
        <v>11</v>
      </c>
      <c r="Y9" s="0" t="s">
        <v>224</v>
      </c>
      <c r="Z9" s="0" t="n">
        <v>12</v>
      </c>
      <c r="AA9" s="0" t="s">
        <v>225</v>
      </c>
      <c r="AB9" s="0" t="n">
        <v>13</v>
      </c>
      <c r="AC9" s="0" t="s">
        <v>226</v>
      </c>
      <c r="AD9" s="0" t="n">
        <v>14</v>
      </c>
      <c r="AE9" s="0" t="s">
        <v>227</v>
      </c>
      <c r="AF9" s="0" t="n">
        <v>15</v>
      </c>
      <c r="AG9" s="0" t="s">
        <v>228</v>
      </c>
      <c r="AH9" s="0" t="n">
        <v>16</v>
      </c>
      <c r="AI9" s="0" t="s">
        <v>229</v>
      </c>
      <c r="AJ9" s="0" t="n">
        <v>17</v>
      </c>
      <c r="AK9" s="0" t="s">
        <v>230</v>
      </c>
      <c r="AL9" s="0" t="n">
        <v>18</v>
      </c>
      <c r="AM9" s="0" t="s">
        <v>231</v>
      </c>
      <c r="AN9" s="0" t="n">
        <v>19</v>
      </c>
      <c r="AO9" s="0" t="s">
        <v>211</v>
      </c>
      <c r="AP9" s="0" t="n">
        <v>20</v>
      </c>
      <c r="AQ9" s="0" t="s">
        <v>232</v>
      </c>
      <c r="AR9" s="0" t="n">
        <v>21</v>
      </c>
      <c r="AS9" s="0" t="s">
        <v>233</v>
      </c>
      <c r="AT9" s="0" t="n">
        <v>22</v>
      </c>
      <c r="AU9" s="0" t="s">
        <v>234</v>
      </c>
      <c r="AV9" s="0" t="n">
        <v>23</v>
      </c>
      <c r="AW9" s="0" t="s">
        <v>235</v>
      </c>
      <c r="AX9" s="0" t="n">
        <v>24</v>
      </c>
      <c r="AY9" s="0" t="s">
        <v>236</v>
      </c>
      <c r="AZ9" s="0" t="n">
        <v>25</v>
      </c>
      <c r="BA9" s="0" t="s">
        <v>237</v>
      </c>
      <c r="BB9" s="0" t="n">
        <v>26</v>
      </c>
      <c r="BC9" s="0" t="s">
        <v>238</v>
      </c>
      <c r="BD9" s="0" t="n">
        <v>27</v>
      </c>
      <c r="BE9" s="0" t="s">
        <v>239</v>
      </c>
      <c r="BF9" s="0" t="n">
        <v>28</v>
      </c>
      <c r="BG9" s="0" t="s">
        <v>240</v>
      </c>
      <c r="BH9" s="0" t="n">
        <v>29</v>
      </c>
      <c r="BI9" s="0" t="s">
        <v>95</v>
      </c>
      <c r="BJ9" s="0" t="n">
        <v>30</v>
      </c>
      <c r="BK9" s="0" t="s">
        <v>241</v>
      </c>
      <c r="BL9" s="0" t="n">
        <v>31</v>
      </c>
      <c r="BM9" s="0" t="s">
        <v>242</v>
      </c>
      <c r="BN9" s="0" t="n">
        <v>32</v>
      </c>
      <c r="BO9" s="0" t="s">
        <v>243</v>
      </c>
    </row>
    <row r="10" customFormat="false" ht="15" hidden="false" customHeight="false" outlineLevel="0" collapsed="false">
      <c r="A10" s="0" t="n">
        <v>9</v>
      </c>
      <c r="B10" s="0" t="s">
        <v>23</v>
      </c>
      <c r="D10" s="0" t="n">
        <v>1</v>
      </c>
      <c r="E10" s="0" t="s">
        <v>244</v>
      </c>
      <c r="J10" s="0" t="n">
        <v>4</v>
      </c>
      <c r="K10" s="0" t="s">
        <v>245</v>
      </c>
      <c r="L10" s="0" t="n">
        <v>5</v>
      </c>
      <c r="M10" s="0" t="s">
        <v>246</v>
      </c>
      <c r="N10" s="0" t="n">
        <v>6</v>
      </c>
      <c r="O10" s="0" t="s">
        <v>247</v>
      </c>
      <c r="P10" s="0" t="n">
        <v>7</v>
      </c>
      <c r="Q10" s="0" t="s">
        <v>248</v>
      </c>
      <c r="R10" s="0" t="n">
        <v>8</v>
      </c>
      <c r="S10" s="0" t="s">
        <v>249</v>
      </c>
      <c r="T10" s="0" t="n">
        <v>9</v>
      </c>
      <c r="U10" s="0" t="s">
        <v>250</v>
      </c>
      <c r="V10" s="0" t="n">
        <v>10</v>
      </c>
      <c r="W10" s="0" t="s">
        <v>251</v>
      </c>
      <c r="X10" s="0" t="n">
        <v>11</v>
      </c>
      <c r="Y10" s="0" t="s">
        <v>8</v>
      </c>
      <c r="Z10" s="0" t="n">
        <v>12</v>
      </c>
      <c r="AA10" s="0" t="s">
        <v>252</v>
      </c>
      <c r="AB10" s="0" t="n">
        <v>13</v>
      </c>
      <c r="AC10" s="0" t="s">
        <v>253</v>
      </c>
      <c r="AD10" s="0" t="n">
        <v>14</v>
      </c>
      <c r="AE10" s="0" t="s">
        <v>254</v>
      </c>
      <c r="AF10" s="0" t="n">
        <v>15</v>
      </c>
      <c r="AG10" s="0" t="s">
        <v>255</v>
      </c>
      <c r="AH10" s="0" t="n">
        <v>16</v>
      </c>
      <c r="AI10" s="0" t="s">
        <v>256</v>
      </c>
      <c r="AJ10" s="0" t="n">
        <v>17</v>
      </c>
      <c r="AK10" s="0" t="s">
        <v>239</v>
      </c>
      <c r="AL10" s="0" t="n">
        <v>18</v>
      </c>
      <c r="AM10" s="0" t="s">
        <v>257</v>
      </c>
      <c r="AN10" s="0" t="n">
        <v>19</v>
      </c>
      <c r="AO10" s="0" t="s">
        <v>258</v>
      </c>
      <c r="AP10" s="0" t="n">
        <v>20</v>
      </c>
      <c r="AQ10" s="0" t="s">
        <v>259</v>
      </c>
      <c r="AR10" s="0" t="n">
        <v>21</v>
      </c>
      <c r="AS10" s="0" t="s">
        <v>260</v>
      </c>
      <c r="AT10" s="0" t="n">
        <v>22</v>
      </c>
      <c r="AU10" s="0" t="s">
        <v>261</v>
      </c>
      <c r="AV10" s="0" t="n">
        <v>23</v>
      </c>
      <c r="AW10" s="0" t="s">
        <v>262</v>
      </c>
      <c r="AX10" s="0" t="n">
        <v>24</v>
      </c>
      <c r="AY10" s="0" t="s">
        <v>263</v>
      </c>
      <c r="AZ10" s="0" t="n">
        <v>25</v>
      </c>
      <c r="BA10" s="0" t="s">
        <v>264</v>
      </c>
      <c r="BB10" s="0" t="n">
        <v>26</v>
      </c>
      <c r="BC10" s="0" t="s">
        <v>265</v>
      </c>
      <c r="BD10" s="0" t="n">
        <v>27</v>
      </c>
      <c r="BE10" s="0" t="s">
        <v>266</v>
      </c>
      <c r="BF10" s="0" t="n">
        <v>28</v>
      </c>
      <c r="BG10" s="0" t="s">
        <v>267</v>
      </c>
      <c r="BH10" s="0" t="n">
        <v>29</v>
      </c>
      <c r="BI10" s="0" t="s">
        <v>268</v>
      </c>
      <c r="BJ10" s="0" t="n">
        <v>30</v>
      </c>
      <c r="BK10" s="0" t="s">
        <v>269</v>
      </c>
      <c r="BL10" s="0" t="n">
        <v>31</v>
      </c>
      <c r="BM10" s="0" t="s">
        <v>270</v>
      </c>
      <c r="BN10" s="0" t="n">
        <v>32</v>
      </c>
      <c r="BO10" s="0" t="s">
        <v>271</v>
      </c>
    </row>
    <row r="11" customFormat="false" ht="15" hidden="false" customHeight="false" outlineLevel="0" collapsed="false">
      <c r="A11" s="0" t="n">
        <v>10</v>
      </c>
      <c r="B11" s="0" t="s">
        <v>24</v>
      </c>
      <c r="D11" s="0" t="n">
        <v>1</v>
      </c>
      <c r="E11" s="0" t="s">
        <v>272</v>
      </c>
      <c r="J11" s="0" t="n">
        <v>4</v>
      </c>
      <c r="K11" s="0" t="s">
        <v>273</v>
      </c>
      <c r="L11" s="0" t="n">
        <v>5</v>
      </c>
      <c r="M11" s="0" t="s">
        <v>274</v>
      </c>
      <c r="N11" s="0" t="n">
        <v>6</v>
      </c>
      <c r="O11" s="0" t="s">
        <v>275</v>
      </c>
      <c r="P11" s="0" t="n">
        <v>7</v>
      </c>
      <c r="Q11" s="0" t="s">
        <v>276</v>
      </c>
      <c r="R11" s="0" t="n">
        <v>8</v>
      </c>
      <c r="S11" s="0" t="s">
        <v>277</v>
      </c>
      <c r="T11" s="0" t="n">
        <v>9</v>
      </c>
      <c r="U11" s="0" t="s">
        <v>278</v>
      </c>
      <c r="V11" s="0" t="n">
        <v>10</v>
      </c>
      <c r="W11" s="0" t="s">
        <v>279</v>
      </c>
      <c r="X11" s="0" t="n">
        <v>11</v>
      </c>
      <c r="Y11" s="0" t="s">
        <v>280</v>
      </c>
      <c r="Z11" s="0" t="n">
        <v>12</v>
      </c>
      <c r="AA11" s="0" t="s">
        <v>281</v>
      </c>
      <c r="AB11" s="0" t="n">
        <v>13</v>
      </c>
      <c r="AC11" s="0" t="s">
        <v>282</v>
      </c>
      <c r="AD11" s="0" t="n">
        <v>14</v>
      </c>
      <c r="AE11" s="0" t="s">
        <v>283</v>
      </c>
      <c r="AF11" s="0" t="n">
        <v>15</v>
      </c>
      <c r="AG11" s="0" t="s">
        <v>284</v>
      </c>
      <c r="AH11" s="0" t="n">
        <v>16</v>
      </c>
      <c r="AI11" s="0" t="s">
        <v>285</v>
      </c>
      <c r="AJ11" s="0" t="n">
        <v>17</v>
      </c>
      <c r="AK11" s="0" t="s">
        <v>286</v>
      </c>
      <c r="AL11" s="0" t="n">
        <v>18</v>
      </c>
      <c r="AM11" s="0" t="s">
        <v>287</v>
      </c>
      <c r="AN11" s="0" t="n">
        <v>19</v>
      </c>
      <c r="AO11" s="0" t="s">
        <v>161</v>
      </c>
      <c r="AP11" s="0" t="n">
        <v>20</v>
      </c>
      <c r="AQ11" s="0" t="s">
        <v>288</v>
      </c>
      <c r="AR11" s="0" t="n">
        <v>21</v>
      </c>
      <c r="AS11" s="0" t="s">
        <v>289</v>
      </c>
      <c r="AT11" s="0" t="n">
        <v>22</v>
      </c>
      <c r="AU11" s="0" t="s">
        <v>290</v>
      </c>
      <c r="AV11" s="0" t="n">
        <v>23</v>
      </c>
      <c r="AW11" s="0" t="s">
        <v>291</v>
      </c>
      <c r="AX11" s="0" t="n">
        <v>24</v>
      </c>
      <c r="AY11" s="0" t="s">
        <v>292</v>
      </c>
      <c r="AZ11" s="0" t="n">
        <v>25</v>
      </c>
      <c r="BA11" s="0" t="s">
        <v>293</v>
      </c>
      <c r="BB11" s="0" t="n">
        <v>26</v>
      </c>
      <c r="BC11" s="0" t="s">
        <v>294</v>
      </c>
      <c r="BD11" s="0" t="n">
        <v>27</v>
      </c>
      <c r="BE11" s="0" t="s">
        <v>295</v>
      </c>
      <c r="BF11" s="0" t="n">
        <v>28</v>
      </c>
      <c r="BG11" s="0" t="s">
        <v>296</v>
      </c>
      <c r="BH11" s="0" t="n">
        <v>29</v>
      </c>
      <c r="BI11" s="0" t="s">
        <v>297</v>
      </c>
      <c r="BJ11" s="0" t="n">
        <v>30</v>
      </c>
      <c r="BK11" s="0" t="s">
        <v>298</v>
      </c>
      <c r="BL11" s="0" t="n">
        <v>31</v>
      </c>
      <c r="BM11" s="0" t="s">
        <v>299</v>
      </c>
      <c r="BN11" s="0" t="n">
        <v>32</v>
      </c>
      <c r="BO11" s="0" t="s">
        <v>163</v>
      </c>
    </row>
    <row r="12" customFormat="false" ht="15" hidden="false" customHeight="false" outlineLevel="0" collapsed="false">
      <c r="A12" s="0" t="n">
        <v>11</v>
      </c>
      <c r="B12" s="0" t="s">
        <v>7</v>
      </c>
      <c r="D12" s="0" t="n">
        <v>1</v>
      </c>
      <c r="E12" s="0" t="s">
        <v>300</v>
      </c>
      <c r="J12" s="0" t="n">
        <v>4</v>
      </c>
      <c r="K12" s="0" t="s">
        <v>301</v>
      </c>
      <c r="L12" s="0" t="n">
        <v>5</v>
      </c>
      <c r="M12" s="0" t="s">
        <v>302</v>
      </c>
      <c r="N12" s="0" t="n">
        <v>6</v>
      </c>
      <c r="O12" s="0" t="s">
        <v>303</v>
      </c>
      <c r="P12" s="0" t="n">
        <v>7</v>
      </c>
      <c r="Q12" s="0" t="s">
        <v>304</v>
      </c>
      <c r="R12" s="0" t="n">
        <v>8</v>
      </c>
      <c r="S12" s="0" t="s">
        <v>305</v>
      </c>
      <c r="T12" s="0" t="n">
        <v>9</v>
      </c>
      <c r="U12" s="0" t="s">
        <v>306</v>
      </c>
      <c r="V12" s="0" t="n">
        <v>10</v>
      </c>
      <c r="W12" s="0" t="s">
        <v>307</v>
      </c>
      <c r="X12" s="0" t="n">
        <v>11</v>
      </c>
      <c r="Y12" s="0" t="s">
        <v>308</v>
      </c>
      <c r="Z12" s="0" t="n">
        <v>12</v>
      </c>
      <c r="AA12" s="0" t="s">
        <v>309</v>
      </c>
      <c r="AB12" s="0" t="n">
        <v>13</v>
      </c>
      <c r="AC12" s="0" t="s">
        <v>310</v>
      </c>
      <c r="AD12" s="0" t="n">
        <v>14</v>
      </c>
      <c r="AE12" s="0" t="s">
        <v>311</v>
      </c>
      <c r="AF12" s="0" t="n">
        <v>15</v>
      </c>
      <c r="AG12" s="0" t="s">
        <v>312</v>
      </c>
      <c r="AH12" s="0" t="n">
        <v>16</v>
      </c>
      <c r="AI12" s="0" t="s">
        <v>133</v>
      </c>
      <c r="AJ12" s="0" t="n">
        <v>17</v>
      </c>
      <c r="AK12" s="0" t="s">
        <v>313</v>
      </c>
      <c r="AL12" s="0" t="n">
        <v>18</v>
      </c>
      <c r="AM12" s="0" t="s">
        <v>314</v>
      </c>
      <c r="AN12" s="0" t="n">
        <v>19</v>
      </c>
      <c r="AO12" s="0" t="s">
        <v>315</v>
      </c>
      <c r="AP12" s="0" t="n">
        <v>20</v>
      </c>
      <c r="AQ12" s="0" t="s">
        <v>316</v>
      </c>
      <c r="AR12" s="0" t="n">
        <v>21</v>
      </c>
      <c r="AS12" s="0" t="s">
        <v>317</v>
      </c>
      <c r="AT12" s="0" t="n">
        <v>22</v>
      </c>
      <c r="AU12" s="0" t="s">
        <v>318</v>
      </c>
      <c r="AV12" s="0" t="n">
        <v>23</v>
      </c>
      <c r="AW12" s="0" t="s">
        <v>319</v>
      </c>
      <c r="AX12" s="0" t="n">
        <v>24</v>
      </c>
      <c r="AY12" s="0" t="s">
        <v>320</v>
      </c>
      <c r="AZ12" s="0" t="n">
        <v>25</v>
      </c>
      <c r="BA12" s="0" t="s">
        <v>321</v>
      </c>
      <c r="BB12" s="0" t="n">
        <v>26</v>
      </c>
      <c r="BC12" s="0" t="s">
        <v>322</v>
      </c>
      <c r="BD12" s="0" t="n">
        <v>27</v>
      </c>
      <c r="BE12" s="0" t="s">
        <v>323</v>
      </c>
      <c r="BF12" s="0" t="n">
        <v>28</v>
      </c>
      <c r="BG12" s="0" t="s">
        <v>324</v>
      </c>
      <c r="BH12" s="0" t="n">
        <v>29</v>
      </c>
      <c r="BI12" s="0" t="s">
        <v>325</v>
      </c>
      <c r="BJ12" s="0" t="n">
        <v>30</v>
      </c>
      <c r="BK12" s="0" t="s">
        <v>326</v>
      </c>
      <c r="BL12" s="0" t="n">
        <v>31</v>
      </c>
      <c r="BM12" s="0" t="s">
        <v>327</v>
      </c>
      <c r="BN12" s="0" t="n">
        <v>32</v>
      </c>
      <c r="BO12" s="0" t="s">
        <v>328</v>
      </c>
    </row>
    <row r="13" customFormat="false" ht="15" hidden="false" customHeight="false" outlineLevel="0" collapsed="false">
      <c r="A13" s="0" t="n">
        <v>12</v>
      </c>
      <c r="B13" s="0" t="s">
        <v>25</v>
      </c>
      <c r="D13" s="0" t="n">
        <v>1</v>
      </c>
      <c r="E13" s="0" t="s">
        <v>329</v>
      </c>
      <c r="J13" s="0" t="n">
        <v>4</v>
      </c>
      <c r="K13" s="0" t="s">
        <v>330</v>
      </c>
      <c r="L13" s="0" t="n">
        <v>5</v>
      </c>
      <c r="M13" s="0" t="s">
        <v>331</v>
      </c>
      <c r="P13" s="0" t="n">
        <v>7</v>
      </c>
      <c r="Q13" s="0" t="s">
        <v>332</v>
      </c>
      <c r="R13" s="0" t="n">
        <v>8</v>
      </c>
      <c r="S13" s="0" t="s">
        <v>240</v>
      </c>
      <c r="T13" s="0" t="n">
        <v>9</v>
      </c>
      <c r="U13" s="0" t="s">
        <v>333</v>
      </c>
      <c r="V13" s="0" t="n">
        <v>10</v>
      </c>
      <c r="W13" s="0" t="s">
        <v>26</v>
      </c>
      <c r="X13" s="0" t="n">
        <v>11</v>
      </c>
      <c r="Y13" s="0" t="s">
        <v>334</v>
      </c>
      <c r="Z13" s="0" t="n">
        <v>12</v>
      </c>
      <c r="AA13" s="0" t="s">
        <v>335</v>
      </c>
      <c r="AB13" s="0" t="n">
        <v>13</v>
      </c>
      <c r="AC13" s="0" t="s">
        <v>336</v>
      </c>
      <c r="AD13" s="0" t="n">
        <v>14</v>
      </c>
      <c r="AE13" s="0" t="s">
        <v>337</v>
      </c>
      <c r="AF13" s="0" t="n">
        <v>15</v>
      </c>
      <c r="AG13" s="0" t="s">
        <v>338</v>
      </c>
      <c r="AH13" s="0" t="n">
        <v>16</v>
      </c>
      <c r="AI13" s="0" t="s">
        <v>339</v>
      </c>
      <c r="AJ13" s="0" t="n">
        <v>17</v>
      </c>
      <c r="AK13" s="0" t="s">
        <v>340</v>
      </c>
      <c r="AL13" s="0" t="n">
        <v>18</v>
      </c>
      <c r="AM13" s="0" t="s">
        <v>341</v>
      </c>
      <c r="AN13" s="0" t="n">
        <v>19</v>
      </c>
      <c r="AO13" s="0" t="s">
        <v>342</v>
      </c>
      <c r="AP13" s="0" t="n">
        <v>20</v>
      </c>
      <c r="AQ13" s="0" t="s">
        <v>343</v>
      </c>
      <c r="AR13" s="0" t="n">
        <v>21</v>
      </c>
      <c r="AS13" s="0" t="s">
        <v>344</v>
      </c>
      <c r="AT13" s="0" t="n">
        <v>22</v>
      </c>
      <c r="AU13" s="0" t="s">
        <v>345</v>
      </c>
      <c r="AX13" s="0" t="n">
        <v>24</v>
      </c>
      <c r="AY13" s="0" t="s">
        <v>346</v>
      </c>
      <c r="AZ13" s="0" t="n">
        <v>25</v>
      </c>
      <c r="BA13" s="0" t="s">
        <v>347</v>
      </c>
      <c r="BB13" s="0" t="n">
        <v>26</v>
      </c>
      <c r="BC13" s="0" t="s">
        <v>348</v>
      </c>
      <c r="BD13" s="0" t="n">
        <v>27</v>
      </c>
      <c r="BE13" s="0" t="s">
        <v>349</v>
      </c>
      <c r="BF13" s="0" t="n">
        <v>28</v>
      </c>
      <c r="BG13" s="0" t="s">
        <v>350</v>
      </c>
      <c r="BH13" s="0" t="n">
        <v>29</v>
      </c>
      <c r="BI13" s="0" t="s">
        <v>351</v>
      </c>
      <c r="BJ13" s="0" t="n">
        <v>30</v>
      </c>
      <c r="BK13" s="0" t="s">
        <v>352</v>
      </c>
      <c r="BL13" s="0" t="n">
        <v>31</v>
      </c>
      <c r="BM13" s="0" t="s">
        <v>353</v>
      </c>
      <c r="BN13" s="0" t="n">
        <v>32</v>
      </c>
      <c r="BO13" s="0" t="s">
        <v>354</v>
      </c>
    </row>
    <row r="14" customFormat="false" ht="15" hidden="false" customHeight="false" outlineLevel="0" collapsed="false">
      <c r="A14" s="0" t="n">
        <v>13</v>
      </c>
      <c r="B14" s="0" t="s">
        <v>26</v>
      </c>
      <c r="L14" s="0" t="n">
        <v>5</v>
      </c>
      <c r="M14" s="0" t="s">
        <v>25</v>
      </c>
      <c r="P14" s="0" t="n">
        <v>7</v>
      </c>
      <c r="Q14" s="0" t="s">
        <v>355</v>
      </c>
      <c r="R14" s="0" t="n">
        <v>8</v>
      </c>
      <c r="S14" s="0" t="s">
        <v>356</v>
      </c>
      <c r="T14" s="0" t="n">
        <v>9</v>
      </c>
      <c r="U14" s="0" t="s">
        <v>357</v>
      </c>
      <c r="V14" s="0" t="n">
        <v>10</v>
      </c>
      <c r="W14" s="0" t="s">
        <v>358</v>
      </c>
      <c r="X14" s="0" t="n">
        <v>11</v>
      </c>
      <c r="Y14" s="0" t="s">
        <v>359</v>
      </c>
      <c r="Z14" s="0" t="n">
        <v>12</v>
      </c>
      <c r="AA14" s="0" t="s">
        <v>360</v>
      </c>
      <c r="AB14" s="0" t="n">
        <v>13</v>
      </c>
      <c r="AC14" s="0" t="s">
        <v>361</v>
      </c>
      <c r="AD14" s="0" t="n">
        <v>14</v>
      </c>
      <c r="AE14" s="0" t="s">
        <v>362</v>
      </c>
      <c r="AF14" s="0" t="n">
        <v>15</v>
      </c>
      <c r="AG14" s="0" t="s">
        <v>363</v>
      </c>
      <c r="AH14" s="0" t="n">
        <v>16</v>
      </c>
      <c r="AI14" s="0" t="s">
        <v>364</v>
      </c>
      <c r="AJ14" s="0" t="n">
        <v>17</v>
      </c>
      <c r="AK14" s="0" t="s">
        <v>365</v>
      </c>
      <c r="AL14" s="0" t="n">
        <v>18</v>
      </c>
      <c r="AM14" s="0" t="s">
        <v>366</v>
      </c>
      <c r="AN14" s="0" t="n">
        <v>19</v>
      </c>
      <c r="AO14" s="0" t="s">
        <v>367</v>
      </c>
      <c r="AP14" s="0" t="n">
        <v>20</v>
      </c>
      <c r="AQ14" s="0" t="s">
        <v>368</v>
      </c>
      <c r="AR14" s="0" t="n">
        <v>21</v>
      </c>
      <c r="AS14" s="0" t="s">
        <v>369</v>
      </c>
      <c r="AT14" s="0" t="n">
        <v>22</v>
      </c>
      <c r="AU14" s="0" t="s">
        <v>370</v>
      </c>
      <c r="AX14" s="0" t="n">
        <v>24</v>
      </c>
      <c r="AY14" s="0" t="s">
        <v>371</v>
      </c>
      <c r="AZ14" s="0" t="n">
        <v>25</v>
      </c>
      <c r="BA14" s="0" t="s">
        <v>372</v>
      </c>
      <c r="BB14" s="0" t="n">
        <v>26</v>
      </c>
      <c r="BC14" s="0" t="s">
        <v>373</v>
      </c>
      <c r="BD14" s="0" t="n">
        <v>27</v>
      </c>
      <c r="BE14" s="0" t="s">
        <v>374</v>
      </c>
      <c r="BF14" s="0" t="n">
        <v>28</v>
      </c>
      <c r="BG14" s="0" t="s">
        <v>375</v>
      </c>
      <c r="BH14" s="0" t="n">
        <v>29</v>
      </c>
      <c r="BI14" s="0" t="s">
        <v>376</v>
      </c>
      <c r="BJ14" s="0" t="n">
        <v>30</v>
      </c>
      <c r="BK14" s="0" t="s">
        <v>377</v>
      </c>
      <c r="BL14" s="0" t="n">
        <v>31</v>
      </c>
      <c r="BM14" s="0" t="s">
        <v>378</v>
      </c>
      <c r="BN14" s="0" t="n">
        <v>32</v>
      </c>
      <c r="BO14" s="0" t="s">
        <v>379</v>
      </c>
    </row>
    <row r="15" customFormat="false" ht="15" hidden="false" customHeight="false" outlineLevel="0" collapsed="false">
      <c r="A15" s="0" t="n">
        <v>14</v>
      </c>
      <c r="B15" s="0" t="s">
        <v>27</v>
      </c>
      <c r="L15" s="0" t="n">
        <v>5</v>
      </c>
      <c r="M15" s="0" t="s">
        <v>26</v>
      </c>
      <c r="P15" s="0" t="n">
        <v>7</v>
      </c>
      <c r="Q15" s="0" t="s">
        <v>380</v>
      </c>
      <c r="R15" s="0" t="n">
        <v>8</v>
      </c>
      <c r="S15" s="0" t="s">
        <v>381</v>
      </c>
      <c r="T15" s="0" t="n">
        <v>9</v>
      </c>
      <c r="U15" s="0" t="s">
        <v>382</v>
      </c>
      <c r="V15" s="0" t="n">
        <v>10</v>
      </c>
      <c r="W15" s="0" t="s">
        <v>383</v>
      </c>
      <c r="X15" s="0" t="n">
        <v>11</v>
      </c>
      <c r="Y15" s="0" t="s">
        <v>7</v>
      </c>
      <c r="Z15" s="0" t="n">
        <v>12</v>
      </c>
      <c r="AA15" s="0" t="s">
        <v>384</v>
      </c>
      <c r="AB15" s="0" t="n">
        <v>13</v>
      </c>
      <c r="AC15" s="0" t="s">
        <v>385</v>
      </c>
      <c r="AD15" s="0" t="n">
        <v>14</v>
      </c>
      <c r="AE15" s="0" t="s">
        <v>386</v>
      </c>
      <c r="AF15" s="0" t="n">
        <v>15</v>
      </c>
      <c r="AG15" s="0" t="s">
        <v>387</v>
      </c>
      <c r="AH15" s="0" t="n">
        <v>16</v>
      </c>
      <c r="AI15" s="0" t="s">
        <v>388</v>
      </c>
      <c r="AJ15" s="0" t="n">
        <v>17</v>
      </c>
      <c r="AK15" s="0" t="s">
        <v>389</v>
      </c>
      <c r="AL15" s="0" t="n">
        <v>18</v>
      </c>
      <c r="AM15" s="0" t="s">
        <v>390</v>
      </c>
      <c r="AN15" s="0" t="n">
        <v>19</v>
      </c>
      <c r="AO15" s="0" t="s">
        <v>391</v>
      </c>
      <c r="AP15" s="0" t="n">
        <v>20</v>
      </c>
      <c r="AQ15" s="0" t="s">
        <v>392</v>
      </c>
      <c r="AR15" s="0" t="n">
        <v>21</v>
      </c>
      <c r="AS15" s="0" t="s">
        <v>393</v>
      </c>
      <c r="AT15" s="0" t="n">
        <v>22</v>
      </c>
      <c r="AU15" s="0" t="s">
        <v>394</v>
      </c>
      <c r="AX15" s="0" t="n">
        <v>24</v>
      </c>
      <c r="AY15" s="0" t="s">
        <v>395</v>
      </c>
      <c r="AZ15" s="0" t="n">
        <v>25</v>
      </c>
      <c r="BA15" s="0" t="s">
        <v>396</v>
      </c>
      <c r="BB15" s="0" t="n">
        <v>26</v>
      </c>
      <c r="BC15" s="0" t="s">
        <v>397</v>
      </c>
      <c r="BD15" s="0" t="n">
        <v>27</v>
      </c>
      <c r="BE15" s="0" t="s">
        <v>398</v>
      </c>
      <c r="BF15" s="0" t="n">
        <v>28</v>
      </c>
      <c r="BG15" s="0" t="s">
        <v>399</v>
      </c>
      <c r="BH15" s="0" t="n">
        <v>29</v>
      </c>
      <c r="BI15" s="0" t="s">
        <v>400</v>
      </c>
      <c r="BJ15" s="0" t="n">
        <v>30</v>
      </c>
      <c r="BK15" s="0" t="s">
        <v>401</v>
      </c>
      <c r="BL15" s="0" t="n">
        <v>31</v>
      </c>
      <c r="BM15" s="0" t="s">
        <v>402</v>
      </c>
      <c r="BN15" s="0" t="n">
        <v>32</v>
      </c>
      <c r="BO15" s="0" t="s">
        <v>403</v>
      </c>
    </row>
    <row r="16" customFormat="false" ht="15" hidden="false" customHeight="false" outlineLevel="0" collapsed="false">
      <c r="A16" s="0" t="n">
        <v>15</v>
      </c>
      <c r="B16" s="0" t="s">
        <v>28</v>
      </c>
      <c r="L16" s="0" t="n">
        <v>5</v>
      </c>
      <c r="M16" s="0" t="s">
        <v>404</v>
      </c>
      <c r="P16" s="0" t="n">
        <v>7</v>
      </c>
      <c r="Q16" s="0" t="s">
        <v>405</v>
      </c>
      <c r="R16" s="0" t="n">
        <v>8</v>
      </c>
      <c r="S16" s="0" t="s">
        <v>22</v>
      </c>
      <c r="T16" s="0" t="n">
        <v>9</v>
      </c>
      <c r="U16" s="0" t="s">
        <v>406</v>
      </c>
      <c r="V16" s="0" t="n">
        <v>10</v>
      </c>
      <c r="W16" s="0" t="s">
        <v>407</v>
      </c>
      <c r="X16" s="0" t="n">
        <v>11</v>
      </c>
      <c r="Y16" s="0" t="s">
        <v>408</v>
      </c>
      <c r="Z16" s="0" t="n">
        <v>12</v>
      </c>
      <c r="AA16" s="0" t="s">
        <v>409</v>
      </c>
      <c r="AB16" s="0" t="n">
        <v>13</v>
      </c>
      <c r="AC16" s="0" t="s">
        <v>410</v>
      </c>
      <c r="AD16" s="0" t="n">
        <v>14</v>
      </c>
      <c r="AE16" s="0" t="s">
        <v>411</v>
      </c>
      <c r="AF16" s="0" t="n">
        <v>15</v>
      </c>
      <c r="AG16" s="0" t="s">
        <v>412</v>
      </c>
      <c r="AH16" s="0" t="n">
        <v>16</v>
      </c>
      <c r="AI16" s="0" t="s">
        <v>413</v>
      </c>
      <c r="AJ16" s="0" t="n">
        <v>17</v>
      </c>
      <c r="AK16" s="0" t="s">
        <v>414</v>
      </c>
      <c r="AL16" s="0" t="n">
        <v>18</v>
      </c>
      <c r="AM16" s="0" t="s">
        <v>415</v>
      </c>
      <c r="AN16" s="0" t="n">
        <v>19</v>
      </c>
      <c r="AO16" s="0" t="s">
        <v>416</v>
      </c>
      <c r="AP16" s="0" t="n">
        <v>20</v>
      </c>
      <c r="AQ16" s="0" t="s">
        <v>417</v>
      </c>
      <c r="AR16" s="0" t="n">
        <v>21</v>
      </c>
      <c r="AS16" s="0" t="s">
        <v>418</v>
      </c>
      <c r="AT16" s="0" t="n">
        <v>22</v>
      </c>
      <c r="AU16" s="0" t="s">
        <v>35</v>
      </c>
      <c r="AX16" s="0" t="n">
        <v>24</v>
      </c>
      <c r="AY16" s="0" t="s">
        <v>419</v>
      </c>
      <c r="AZ16" s="0" t="n">
        <v>25</v>
      </c>
      <c r="BA16" s="0" t="s">
        <v>420</v>
      </c>
      <c r="BB16" s="0" t="n">
        <v>26</v>
      </c>
      <c r="BC16" s="0" t="s">
        <v>421</v>
      </c>
      <c r="BD16" s="0" t="n">
        <v>27</v>
      </c>
      <c r="BE16" s="0" t="s">
        <v>422</v>
      </c>
      <c r="BF16" s="0" t="n">
        <v>28</v>
      </c>
      <c r="BG16" s="0" t="s">
        <v>423</v>
      </c>
      <c r="BH16" s="0" t="n">
        <v>29</v>
      </c>
      <c r="BI16" s="0" t="s">
        <v>239</v>
      </c>
      <c r="BJ16" s="0" t="n">
        <v>30</v>
      </c>
      <c r="BK16" s="0" t="s">
        <v>424</v>
      </c>
      <c r="BL16" s="0" t="n">
        <v>31</v>
      </c>
      <c r="BM16" s="0" t="s">
        <v>425</v>
      </c>
      <c r="BN16" s="0" t="n">
        <v>32</v>
      </c>
      <c r="BO16" s="0" t="s">
        <v>426</v>
      </c>
    </row>
    <row r="17" customFormat="false" ht="15" hidden="false" customHeight="false" outlineLevel="0" collapsed="false">
      <c r="A17" s="0" t="n">
        <v>16</v>
      </c>
      <c r="B17" s="0" t="s">
        <v>29</v>
      </c>
      <c r="L17" s="0" t="n">
        <v>5</v>
      </c>
      <c r="M17" s="0" t="s">
        <v>427</v>
      </c>
      <c r="P17" s="0" t="n">
        <v>7</v>
      </c>
      <c r="Q17" s="0" t="s">
        <v>428</v>
      </c>
      <c r="R17" s="0" t="n">
        <v>8</v>
      </c>
      <c r="S17" s="0" t="s">
        <v>429</v>
      </c>
      <c r="T17" s="0" t="n">
        <v>9</v>
      </c>
      <c r="U17" s="0" t="s">
        <v>430</v>
      </c>
      <c r="V17" s="0" t="n">
        <v>10</v>
      </c>
      <c r="W17" s="0" t="s">
        <v>431</v>
      </c>
      <c r="X17" s="0" t="n">
        <v>11</v>
      </c>
      <c r="Y17" s="0" t="s">
        <v>432</v>
      </c>
      <c r="Z17" s="0" t="n">
        <v>12</v>
      </c>
      <c r="AA17" s="0" t="s">
        <v>95</v>
      </c>
      <c r="AB17" s="0" t="n">
        <v>13</v>
      </c>
      <c r="AC17" s="0" t="s">
        <v>433</v>
      </c>
      <c r="AD17" s="0" t="n">
        <v>14</v>
      </c>
      <c r="AE17" s="0" t="s">
        <v>434</v>
      </c>
      <c r="AF17" s="0" t="n">
        <v>15</v>
      </c>
      <c r="AG17" s="0" t="s">
        <v>435</v>
      </c>
      <c r="AH17" s="0" t="n">
        <v>16</v>
      </c>
      <c r="AI17" s="0" t="s">
        <v>436</v>
      </c>
      <c r="AJ17" s="0" t="n">
        <v>17</v>
      </c>
      <c r="AK17" s="0" t="s">
        <v>437</v>
      </c>
      <c r="AL17" s="0" t="n">
        <v>18</v>
      </c>
      <c r="AM17" s="0" t="s">
        <v>438</v>
      </c>
      <c r="AN17" s="0" t="n">
        <v>19</v>
      </c>
      <c r="AO17" s="0" t="s">
        <v>439</v>
      </c>
      <c r="AP17" s="0" t="n">
        <v>20</v>
      </c>
      <c r="AQ17" s="0" t="s">
        <v>440</v>
      </c>
      <c r="AR17" s="0" t="n">
        <v>21</v>
      </c>
      <c r="AS17" s="0" t="s">
        <v>441</v>
      </c>
      <c r="AT17" s="0" t="n">
        <v>22</v>
      </c>
      <c r="AU17" s="0" t="s">
        <v>442</v>
      </c>
      <c r="AX17" s="0" t="n">
        <v>24</v>
      </c>
      <c r="AY17" s="0" t="s">
        <v>443</v>
      </c>
      <c r="AZ17" s="0" t="n">
        <v>25</v>
      </c>
      <c r="BA17" s="0" t="s">
        <v>444</v>
      </c>
      <c r="BB17" s="0" t="n">
        <v>26</v>
      </c>
      <c r="BC17" s="0" t="s">
        <v>445</v>
      </c>
      <c r="BD17" s="0" t="n">
        <v>27</v>
      </c>
      <c r="BE17" s="0" t="s">
        <v>446</v>
      </c>
      <c r="BF17" s="0" t="n">
        <v>28</v>
      </c>
      <c r="BG17" s="0" t="s">
        <v>25</v>
      </c>
      <c r="BH17" s="0" t="n">
        <v>29</v>
      </c>
      <c r="BI17" s="0" t="s">
        <v>447</v>
      </c>
      <c r="BJ17" s="0" t="n">
        <v>30</v>
      </c>
      <c r="BK17" s="0" t="s">
        <v>448</v>
      </c>
      <c r="BL17" s="0" t="n">
        <v>31</v>
      </c>
      <c r="BM17" s="0" t="s">
        <v>449</v>
      </c>
      <c r="BN17" s="0" t="n">
        <v>32</v>
      </c>
      <c r="BO17" s="0" t="s">
        <v>450</v>
      </c>
    </row>
    <row r="18" customFormat="false" ht="15" hidden="false" customHeight="false" outlineLevel="0" collapsed="false">
      <c r="A18" s="0" t="n">
        <v>17</v>
      </c>
      <c r="B18" s="0" t="s">
        <v>30</v>
      </c>
      <c r="L18" s="0" t="n">
        <v>5</v>
      </c>
      <c r="M18" s="0" t="s">
        <v>451</v>
      </c>
      <c r="P18" s="0" t="n">
        <v>7</v>
      </c>
      <c r="Q18" s="0" t="s">
        <v>452</v>
      </c>
      <c r="R18" s="0" t="n">
        <v>8</v>
      </c>
      <c r="S18" s="0" t="s">
        <v>453</v>
      </c>
      <c r="T18" s="0" t="n">
        <v>9</v>
      </c>
      <c r="U18" s="0" t="s">
        <v>454</v>
      </c>
      <c r="V18" s="0" t="n">
        <v>10</v>
      </c>
      <c r="W18" s="0" t="s">
        <v>455</v>
      </c>
      <c r="X18" s="0" t="n">
        <v>11</v>
      </c>
      <c r="Y18" s="0" t="s">
        <v>456</v>
      </c>
      <c r="Z18" s="0" t="n">
        <v>12</v>
      </c>
      <c r="AA18" s="0" t="s">
        <v>457</v>
      </c>
      <c r="AB18" s="0" t="n">
        <v>13</v>
      </c>
      <c r="AC18" s="0" t="s">
        <v>458</v>
      </c>
      <c r="AD18" s="0" t="n">
        <v>14</v>
      </c>
      <c r="AE18" s="0" t="s">
        <v>459</v>
      </c>
      <c r="AF18" s="0" t="n">
        <v>15</v>
      </c>
      <c r="AG18" s="0" t="s">
        <v>460</v>
      </c>
      <c r="AH18" s="0" t="n">
        <v>16</v>
      </c>
      <c r="AI18" s="0" t="s">
        <v>461</v>
      </c>
      <c r="AJ18" s="0" t="n">
        <v>17</v>
      </c>
      <c r="AK18" s="0" t="s">
        <v>462</v>
      </c>
      <c r="AL18" s="0" t="n">
        <v>18</v>
      </c>
      <c r="AM18" s="0" t="s">
        <v>463</v>
      </c>
      <c r="AN18" s="0" t="n">
        <v>19</v>
      </c>
      <c r="AO18" s="0" t="s">
        <v>464</v>
      </c>
      <c r="AP18" s="0" t="n">
        <v>20</v>
      </c>
      <c r="AQ18" s="0" t="s">
        <v>465</v>
      </c>
      <c r="AR18" s="0" t="n">
        <v>21</v>
      </c>
      <c r="AS18" s="0" t="s">
        <v>466</v>
      </c>
      <c r="AT18" s="0" t="n">
        <v>22</v>
      </c>
      <c r="AU18" s="0" t="s">
        <v>467</v>
      </c>
      <c r="AX18" s="0" t="n">
        <v>24</v>
      </c>
      <c r="AY18" s="0" t="s">
        <v>468</v>
      </c>
      <c r="AZ18" s="0" t="n">
        <v>25</v>
      </c>
      <c r="BA18" s="0" t="s">
        <v>469</v>
      </c>
      <c r="BB18" s="0" t="n">
        <v>26</v>
      </c>
      <c r="BC18" s="0" t="s">
        <v>95</v>
      </c>
      <c r="BD18" s="0" t="n">
        <v>27</v>
      </c>
      <c r="BE18" s="0" t="s">
        <v>470</v>
      </c>
      <c r="BF18" s="0" t="n">
        <v>28</v>
      </c>
      <c r="BG18" s="0" t="s">
        <v>471</v>
      </c>
      <c r="BH18" s="0" t="n">
        <v>29</v>
      </c>
      <c r="BI18" s="0" t="s">
        <v>472</v>
      </c>
      <c r="BJ18" s="0" t="n">
        <v>30</v>
      </c>
      <c r="BK18" s="0" t="s">
        <v>473</v>
      </c>
      <c r="BL18" s="0" t="n">
        <v>31</v>
      </c>
      <c r="BM18" s="0" t="s">
        <v>474</v>
      </c>
      <c r="BN18" s="0" t="n">
        <v>32</v>
      </c>
      <c r="BO18" s="0" t="s">
        <v>475</v>
      </c>
    </row>
    <row r="19" customFormat="false" ht="15" hidden="false" customHeight="false" outlineLevel="0" collapsed="false">
      <c r="A19" s="0" t="n">
        <v>18</v>
      </c>
      <c r="B19" s="0" t="s">
        <v>31</v>
      </c>
      <c r="L19" s="0" t="n">
        <v>5</v>
      </c>
      <c r="M19" s="0" t="s">
        <v>476</v>
      </c>
      <c r="P19" s="0" t="n">
        <v>7</v>
      </c>
      <c r="Q19" s="0" t="s">
        <v>477</v>
      </c>
      <c r="R19" s="0" t="n">
        <v>8</v>
      </c>
      <c r="S19" s="0" t="s">
        <v>478</v>
      </c>
      <c r="V19" s="0" t="n">
        <v>10</v>
      </c>
      <c r="W19" s="0" t="s">
        <v>479</v>
      </c>
      <c r="X19" s="0" t="n">
        <v>11</v>
      </c>
      <c r="Y19" s="0" t="s">
        <v>480</v>
      </c>
      <c r="Z19" s="0" t="n">
        <v>12</v>
      </c>
      <c r="AA19" s="0" t="s">
        <v>481</v>
      </c>
      <c r="AB19" s="0" t="n">
        <v>13</v>
      </c>
      <c r="AC19" s="0" t="s">
        <v>482</v>
      </c>
      <c r="AD19" s="0" t="n">
        <v>14</v>
      </c>
      <c r="AE19" s="0" t="s">
        <v>483</v>
      </c>
      <c r="AF19" s="0" t="n">
        <v>15</v>
      </c>
      <c r="AG19" s="0" t="s">
        <v>484</v>
      </c>
      <c r="AH19" s="0" t="n">
        <v>16</v>
      </c>
      <c r="AI19" s="0" t="s">
        <v>485</v>
      </c>
      <c r="AJ19" s="0" t="n">
        <v>17</v>
      </c>
      <c r="AK19" s="0" t="s">
        <v>486</v>
      </c>
      <c r="AL19" s="0" t="n">
        <v>18</v>
      </c>
      <c r="AM19" s="0" t="s">
        <v>487</v>
      </c>
      <c r="AN19" s="0" t="n">
        <v>19</v>
      </c>
      <c r="AO19" s="0" t="s">
        <v>488</v>
      </c>
      <c r="AP19" s="0" t="n">
        <v>20</v>
      </c>
      <c r="AQ19" s="0" t="s">
        <v>489</v>
      </c>
      <c r="AR19" s="0" t="n">
        <v>21</v>
      </c>
      <c r="AS19" s="0" t="s">
        <v>490</v>
      </c>
      <c r="AT19" s="0" t="n">
        <v>22</v>
      </c>
      <c r="AU19" s="0" t="s">
        <v>491</v>
      </c>
      <c r="AX19" s="0" t="n">
        <v>24</v>
      </c>
      <c r="AY19" s="0" t="s">
        <v>492</v>
      </c>
      <c r="AZ19" s="0" t="n">
        <v>25</v>
      </c>
      <c r="BA19" s="0" t="s">
        <v>493</v>
      </c>
      <c r="BB19" s="0" t="n">
        <v>26</v>
      </c>
      <c r="BC19" s="0" t="s">
        <v>494</v>
      </c>
      <c r="BD19" s="0" t="n">
        <v>27</v>
      </c>
      <c r="BE19" s="0" t="s">
        <v>495</v>
      </c>
      <c r="BF19" s="0" t="n">
        <v>28</v>
      </c>
      <c r="BG19" s="0" t="s">
        <v>26</v>
      </c>
      <c r="BH19" s="0" t="n">
        <v>29</v>
      </c>
      <c r="BI19" s="0" t="s">
        <v>496</v>
      </c>
      <c r="BJ19" s="0" t="n">
        <v>30</v>
      </c>
      <c r="BK19" s="0" t="s">
        <v>256</v>
      </c>
      <c r="BL19" s="0" t="n">
        <v>31</v>
      </c>
      <c r="BM19" s="0" t="s">
        <v>497</v>
      </c>
      <c r="BN19" s="0" t="n">
        <v>32</v>
      </c>
      <c r="BO19" s="0" t="s">
        <v>498</v>
      </c>
    </row>
    <row r="20" customFormat="false" ht="15" hidden="false" customHeight="false" outlineLevel="0" collapsed="false">
      <c r="A20" s="0" t="n">
        <v>19</v>
      </c>
      <c r="B20" s="0" t="s">
        <v>32</v>
      </c>
      <c r="L20" s="0" t="n">
        <v>5</v>
      </c>
      <c r="M20" s="0" t="s">
        <v>499</v>
      </c>
      <c r="P20" s="0" t="n">
        <v>7</v>
      </c>
      <c r="Q20" s="0" t="s">
        <v>500</v>
      </c>
      <c r="R20" s="0" t="n">
        <v>8</v>
      </c>
      <c r="S20" s="0" t="s">
        <v>163</v>
      </c>
      <c r="V20" s="0" t="n">
        <v>10</v>
      </c>
      <c r="W20" s="0" t="s">
        <v>501</v>
      </c>
      <c r="X20" s="0" t="n">
        <v>11</v>
      </c>
      <c r="Y20" s="0" t="s">
        <v>502</v>
      </c>
      <c r="Z20" s="0" t="n">
        <v>12</v>
      </c>
      <c r="AA20" s="0" t="s">
        <v>503</v>
      </c>
      <c r="AB20" s="0" t="n">
        <v>13</v>
      </c>
      <c r="AC20" s="0" t="s">
        <v>504</v>
      </c>
      <c r="AD20" s="0" t="n">
        <v>14</v>
      </c>
      <c r="AE20" s="0" t="s">
        <v>505</v>
      </c>
      <c r="AF20" s="0" t="n">
        <v>15</v>
      </c>
      <c r="AG20" s="0" t="s">
        <v>506</v>
      </c>
      <c r="AH20" s="0" t="n">
        <v>16</v>
      </c>
      <c r="AI20" s="0" t="s">
        <v>507</v>
      </c>
      <c r="AJ20" s="0" t="n">
        <v>17</v>
      </c>
      <c r="AK20" s="0" t="s">
        <v>508</v>
      </c>
      <c r="AL20" s="0" t="n">
        <v>18</v>
      </c>
      <c r="AM20" s="0" t="s">
        <v>509</v>
      </c>
      <c r="AN20" s="0" t="n">
        <v>19</v>
      </c>
      <c r="AO20" s="0" t="s">
        <v>510</v>
      </c>
      <c r="AP20" s="0" t="n">
        <v>20</v>
      </c>
      <c r="AQ20" s="0" t="s">
        <v>511</v>
      </c>
      <c r="AR20" s="0" t="n">
        <v>21</v>
      </c>
      <c r="AS20" s="0" t="s">
        <v>512</v>
      </c>
      <c r="AT20" s="0" t="n">
        <v>22</v>
      </c>
      <c r="AU20" s="0" t="s">
        <v>513</v>
      </c>
      <c r="AX20" s="0" t="n">
        <v>24</v>
      </c>
      <c r="AY20" s="0" t="s">
        <v>514</v>
      </c>
      <c r="AZ20" s="0" t="n">
        <v>25</v>
      </c>
      <c r="BA20" s="0" t="s">
        <v>515</v>
      </c>
      <c r="BB20" s="0" t="n">
        <v>26</v>
      </c>
      <c r="BC20" s="0" t="s">
        <v>516</v>
      </c>
      <c r="BF20" s="0" t="n">
        <v>28</v>
      </c>
      <c r="BG20" s="0" t="s">
        <v>517</v>
      </c>
      <c r="BH20" s="0" t="n">
        <v>29</v>
      </c>
      <c r="BI20" s="0" t="s">
        <v>518</v>
      </c>
      <c r="BJ20" s="0" t="n">
        <v>30</v>
      </c>
      <c r="BK20" s="0" t="s">
        <v>519</v>
      </c>
      <c r="BL20" s="0" t="n">
        <v>31</v>
      </c>
      <c r="BM20" s="0" t="s">
        <v>520</v>
      </c>
      <c r="BN20" s="0" t="n">
        <v>32</v>
      </c>
      <c r="BO20" s="0" t="s">
        <v>521</v>
      </c>
    </row>
    <row r="21" customFormat="false" ht="15" hidden="false" customHeight="false" outlineLevel="0" collapsed="false">
      <c r="A21" s="0" t="n">
        <v>20</v>
      </c>
      <c r="B21" s="0" t="s">
        <v>33</v>
      </c>
      <c r="L21" s="0" t="n">
        <v>5</v>
      </c>
      <c r="M21" s="0" t="s">
        <v>30</v>
      </c>
      <c r="P21" s="0" t="n">
        <v>7</v>
      </c>
      <c r="Q21" s="0" t="s">
        <v>522</v>
      </c>
      <c r="R21" s="0" t="n">
        <v>8</v>
      </c>
      <c r="S21" s="0" t="s">
        <v>523</v>
      </c>
      <c r="V21" s="0" t="n">
        <v>10</v>
      </c>
      <c r="W21" s="0" t="s">
        <v>524</v>
      </c>
      <c r="X21" s="0" t="n">
        <v>11</v>
      </c>
      <c r="Y21" s="0" t="s">
        <v>525</v>
      </c>
      <c r="Z21" s="0" t="n">
        <v>12</v>
      </c>
      <c r="AA21" s="0" t="s">
        <v>526</v>
      </c>
      <c r="AB21" s="0" t="n">
        <v>13</v>
      </c>
      <c r="AC21" s="0" t="s">
        <v>527</v>
      </c>
      <c r="AD21" s="0" t="n">
        <v>14</v>
      </c>
      <c r="AE21" s="0" t="s">
        <v>528</v>
      </c>
      <c r="AF21" s="0" t="n">
        <v>15</v>
      </c>
      <c r="AG21" s="0" t="s">
        <v>529</v>
      </c>
      <c r="AH21" s="0" t="n">
        <v>16</v>
      </c>
      <c r="AI21" s="0" t="s">
        <v>530</v>
      </c>
      <c r="AJ21" s="0" t="n">
        <v>17</v>
      </c>
      <c r="AK21" s="0" t="s">
        <v>531</v>
      </c>
      <c r="AL21" s="0" t="n">
        <v>18</v>
      </c>
      <c r="AM21" s="0" t="s">
        <v>532</v>
      </c>
      <c r="AN21" s="0" t="n">
        <v>19</v>
      </c>
      <c r="AO21" s="0" t="s">
        <v>533</v>
      </c>
      <c r="AP21" s="0" t="n">
        <v>20</v>
      </c>
      <c r="AQ21" s="0" t="s">
        <v>534</v>
      </c>
      <c r="AR21" s="0" t="n">
        <v>21</v>
      </c>
      <c r="AS21" s="0" t="s">
        <v>535</v>
      </c>
      <c r="AX21" s="0" t="n">
        <v>24</v>
      </c>
      <c r="AY21" s="0" t="s">
        <v>536</v>
      </c>
      <c r="AZ21" s="0" t="n">
        <v>25</v>
      </c>
      <c r="BA21" s="0" t="s">
        <v>38</v>
      </c>
      <c r="BB21" s="0" t="n">
        <v>26</v>
      </c>
      <c r="BC21" s="0" t="s">
        <v>537</v>
      </c>
      <c r="BF21" s="0" t="n">
        <v>28</v>
      </c>
      <c r="BG21" s="0" t="s">
        <v>404</v>
      </c>
      <c r="BH21" s="0" t="n">
        <v>29</v>
      </c>
      <c r="BI21" s="0" t="s">
        <v>538</v>
      </c>
      <c r="BJ21" s="0" t="n">
        <v>30</v>
      </c>
      <c r="BK21" s="0" t="s">
        <v>539</v>
      </c>
      <c r="BL21" s="0" t="n">
        <v>31</v>
      </c>
      <c r="BM21" s="0" t="s">
        <v>540</v>
      </c>
      <c r="BN21" s="0" t="n">
        <v>32</v>
      </c>
      <c r="BO21" s="0" t="s">
        <v>541</v>
      </c>
    </row>
    <row r="22" customFormat="false" ht="15" hidden="false" customHeight="false" outlineLevel="0" collapsed="false">
      <c r="A22" s="0" t="n">
        <v>21</v>
      </c>
      <c r="B22" s="0" t="s">
        <v>34</v>
      </c>
      <c r="L22" s="0" t="n">
        <v>5</v>
      </c>
      <c r="M22" s="0" t="s">
        <v>542</v>
      </c>
      <c r="P22" s="0" t="n">
        <v>7</v>
      </c>
      <c r="Q22" s="0" t="s">
        <v>543</v>
      </c>
      <c r="R22" s="0" t="n">
        <v>8</v>
      </c>
      <c r="S22" s="0" t="s">
        <v>544</v>
      </c>
      <c r="V22" s="0" t="n">
        <v>10</v>
      </c>
      <c r="W22" s="0" t="s">
        <v>545</v>
      </c>
      <c r="X22" s="0" t="n">
        <v>11</v>
      </c>
      <c r="Y22" s="0" t="s">
        <v>546</v>
      </c>
      <c r="Z22" s="0" t="n">
        <v>12</v>
      </c>
      <c r="AA22" s="0" t="s">
        <v>547</v>
      </c>
      <c r="AB22" s="0" t="n">
        <v>13</v>
      </c>
      <c r="AC22" s="0" t="s">
        <v>548</v>
      </c>
      <c r="AD22" s="0" t="n">
        <v>14</v>
      </c>
      <c r="AE22" s="0" t="s">
        <v>549</v>
      </c>
      <c r="AF22" s="0" t="n">
        <v>15</v>
      </c>
      <c r="AG22" s="0" t="s">
        <v>550</v>
      </c>
      <c r="AH22" s="0" t="n">
        <v>16</v>
      </c>
      <c r="AI22" s="0" t="s">
        <v>551</v>
      </c>
      <c r="AJ22" s="0" t="n">
        <v>17</v>
      </c>
      <c r="AK22" s="0" t="s">
        <v>552</v>
      </c>
      <c r="AL22" s="0" t="n">
        <v>18</v>
      </c>
      <c r="AM22" s="0" t="s">
        <v>553</v>
      </c>
      <c r="AN22" s="0" t="n">
        <v>19</v>
      </c>
      <c r="AO22" s="0" t="s">
        <v>554</v>
      </c>
      <c r="AP22" s="0" t="n">
        <v>20</v>
      </c>
      <c r="AQ22" s="0" t="s">
        <v>555</v>
      </c>
      <c r="AR22" s="0" t="n">
        <v>21</v>
      </c>
      <c r="AS22" s="0" t="s">
        <v>556</v>
      </c>
      <c r="AX22" s="0" t="n">
        <v>24</v>
      </c>
      <c r="AY22" s="0" t="s">
        <v>557</v>
      </c>
      <c r="BB22" s="0" t="n">
        <v>26</v>
      </c>
      <c r="BC22" s="0" t="s">
        <v>558</v>
      </c>
      <c r="BF22" s="0" t="n">
        <v>28</v>
      </c>
      <c r="BG22" s="0" t="s">
        <v>559</v>
      </c>
      <c r="BH22" s="0" t="n">
        <v>29</v>
      </c>
      <c r="BI22" s="0" t="s">
        <v>560</v>
      </c>
      <c r="BJ22" s="0" t="n">
        <v>30</v>
      </c>
      <c r="BK22" s="0" t="s">
        <v>362</v>
      </c>
      <c r="BL22" s="0" t="n">
        <v>31</v>
      </c>
      <c r="BM22" s="0" t="s">
        <v>561</v>
      </c>
      <c r="BN22" s="0" t="n">
        <v>32</v>
      </c>
      <c r="BO22" s="0" t="s">
        <v>562</v>
      </c>
    </row>
    <row r="23" customFormat="false" ht="15" hidden="false" customHeight="false" outlineLevel="0" collapsed="false">
      <c r="A23" s="0" t="n">
        <v>22</v>
      </c>
      <c r="B23" s="0" t="s">
        <v>35</v>
      </c>
      <c r="L23" s="0" t="n">
        <v>5</v>
      </c>
      <c r="M23" s="0" t="s">
        <v>563</v>
      </c>
      <c r="P23" s="0" t="n">
        <v>7</v>
      </c>
      <c r="Q23" s="0" t="s">
        <v>564</v>
      </c>
      <c r="R23" s="0" t="n">
        <v>8</v>
      </c>
      <c r="S23" s="0" t="s">
        <v>565</v>
      </c>
      <c r="V23" s="0" t="n">
        <v>10</v>
      </c>
      <c r="W23" s="0" t="s">
        <v>566</v>
      </c>
      <c r="X23" s="0" t="n">
        <v>11</v>
      </c>
      <c r="Y23" s="0" t="s">
        <v>524</v>
      </c>
      <c r="Z23" s="0" t="n">
        <v>12</v>
      </c>
      <c r="AA23" s="0" t="s">
        <v>567</v>
      </c>
      <c r="AB23" s="0" t="n">
        <v>13</v>
      </c>
      <c r="AC23" s="0" t="s">
        <v>239</v>
      </c>
      <c r="AD23" s="0" t="n">
        <v>14</v>
      </c>
      <c r="AE23" s="0" t="s">
        <v>568</v>
      </c>
      <c r="AF23" s="0" t="n">
        <v>15</v>
      </c>
      <c r="AG23" s="0" t="s">
        <v>569</v>
      </c>
      <c r="AH23" s="0" t="n">
        <v>16</v>
      </c>
      <c r="AI23" s="0" t="s">
        <v>570</v>
      </c>
      <c r="AJ23" s="0" t="n">
        <v>17</v>
      </c>
      <c r="AK23" s="0" t="s">
        <v>571</v>
      </c>
      <c r="AN23" s="0" t="n">
        <v>19</v>
      </c>
      <c r="AO23" s="0" t="s">
        <v>572</v>
      </c>
      <c r="AP23" s="0" t="n">
        <v>20</v>
      </c>
      <c r="AQ23" s="0" t="s">
        <v>573</v>
      </c>
      <c r="AR23" s="0" t="n">
        <v>21</v>
      </c>
      <c r="AS23" s="0" t="s">
        <v>574</v>
      </c>
      <c r="AX23" s="0" t="n">
        <v>24</v>
      </c>
      <c r="AY23" s="0" t="s">
        <v>575</v>
      </c>
      <c r="BB23" s="0" t="n">
        <v>26</v>
      </c>
      <c r="BC23" s="0" t="s">
        <v>576</v>
      </c>
      <c r="BF23" s="0" t="n">
        <v>28</v>
      </c>
      <c r="BG23" s="0" t="s">
        <v>577</v>
      </c>
      <c r="BH23" s="0" t="n">
        <v>29</v>
      </c>
      <c r="BI23" s="0" t="s">
        <v>235</v>
      </c>
      <c r="BJ23" s="0" t="n">
        <v>30</v>
      </c>
      <c r="BK23" s="0" t="s">
        <v>578</v>
      </c>
      <c r="BL23" s="0" t="n">
        <v>31</v>
      </c>
      <c r="BM23" s="0" t="s">
        <v>579</v>
      </c>
      <c r="BN23" s="0" t="n">
        <v>32</v>
      </c>
      <c r="BO23" s="0" t="s">
        <v>580</v>
      </c>
    </row>
    <row r="24" customFormat="false" ht="15" hidden="false" customHeight="false" outlineLevel="0" collapsed="false">
      <c r="A24" s="0" t="n">
        <v>23</v>
      </c>
      <c r="B24" s="0" t="s">
        <v>36</v>
      </c>
      <c r="L24" s="0" t="n">
        <v>5</v>
      </c>
      <c r="M24" s="0" t="s">
        <v>581</v>
      </c>
      <c r="P24" s="0" t="n">
        <v>7</v>
      </c>
      <c r="Q24" s="0" t="s">
        <v>582</v>
      </c>
      <c r="R24" s="0" t="n">
        <v>8</v>
      </c>
      <c r="S24" s="0" t="s">
        <v>583</v>
      </c>
      <c r="V24" s="0" t="n">
        <v>10</v>
      </c>
      <c r="W24" s="0" t="s">
        <v>584</v>
      </c>
      <c r="X24" s="0" t="n">
        <v>11</v>
      </c>
      <c r="Y24" s="0" t="s">
        <v>585</v>
      </c>
      <c r="Z24" s="0" t="n">
        <v>12</v>
      </c>
      <c r="AA24" s="0" t="s">
        <v>586</v>
      </c>
      <c r="AB24" s="0" t="n">
        <v>13</v>
      </c>
      <c r="AC24" s="0" t="s">
        <v>587</v>
      </c>
      <c r="AD24" s="0" t="n">
        <v>14</v>
      </c>
      <c r="AE24" s="0" t="s">
        <v>588</v>
      </c>
      <c r="AF24" s="0" t="n">
        <v>15</v>
      </c>
      <c r="AG24" s="0" t="s">
        <v>589</v>
      </c>
      <c r="AH24" s="0" t="n">
        <v>16</v>
      </c>
      <c r="AI24" s="0" t="s">
        <v>590</v>
      </c>
      <c r="AJ24" s="0" t="n">
        <v>17</v>
      </c>
      <c r="AK24" s="0" t="s">
        <v>591</v>
      </c>
      <c r="AN24" s="0" t="n">
        <v>19</v>
      </c>
      <c r="AO24" s="0" t="s">
        <v>592</v>
      </c>
      <c r="AP24" s="0" t="n">
        <v>20</v>
      </c>
      <c r="AQ24" s="0" t="s">
        <v>593</v>
      </c>
      <c r="AR24" s="0" t="n">
        <v>21</v>
      </c>
      <c r="AS24" s="0" t="s">
        <v>594</v>
      </c>
      <c r="AX24" s="0" t="n">
        <v>24</v>
      </c>
      <c r="AY24" s="0" t="s">
        <v>595</v>
      </c>
      <c r="BB24" s="0" t="n">
        <v>26</v>
      </c>
      <c r="BC24" s="0" t="s">
        <v>596</v>
      </c>
      <c r="BF24" s="0" t="n">
        <v>28</v>
      </c>
      <c r="BG24" s="0" t="s">
        <v>476</v>
      </c>
      <c r="BH24" s="0" t="n">
        <v>29</v>
      </c>
      <c r="BI24" s="0" t="s">
        <v>597</v>
      </c>
      <c r="BJ24" s="0" t="n">
        <v>30</v>
      </c>
      <c r="BK24" s="0" t="s">
        <v>598</v>
      </c>
      <c r="BL24" s="0" t="n">
        <v>31</v>
      </c>
      <c r="BM24" s="0" t="s">
        <v>599</v>
      </c>
      <c r="BN24" s="0" t="n">
        <v>32</v>
      </c>
      <c r="BO24" s="0" t="s">
        <v>600</v>
      </c>
    </row>
    <row r="25" customFormat="false" ht="15" hidden="false" customHeight="false" outlineLevel="0" collapsed="false">
      <c r="A25" s="0" t="n">
        <v>24</v>
      </c>
      <c r="B25" s="0" t="s">
        <v>37</v>
      </c>
      <c r="L25" s="0" t="n">
        <v>5</v>
      </c>
      <c r="M25" s="0" t="s">
        <v>524</v>
      </c>
      <c r="P25" s="0" t="n">
        <v>7</v>
      </c>
      <c r="Q25" s="0" t="s">
        <v>601</v>
      </c>
      <c r="R25" s="0" t="n">
        <v>8</v>
      </c>
      <c r="S25" s="0" t="s">
        <v>464</v>
      </c>
      <c r="V25" s="0" t="n">
        <v>10</v>
      </c>
      <c r="W25" s="0" t="s">
        <v>602</v>
      </c>
      <c r="X25" s="0" t="n">
        <v>11</v>
      </c>
      <c r="Y25" s="0" t="s">
        <v>603</v>
      </c>
      <c r="Z25" s="0" t="n">
        <v>12</v>
      </c>
      <c r="AA25" s="0" t="s">
        <v>604</v>
      </c>
      <c r="AB25" s="0" t="n">
        <v>13</v>
      </c>
      <c r="AC25" s="0" t="s">
        <v>274</v>
      </c>
      <c r="AD25" s="0" t="n">
        <v>14</v>
      </c>
      <c r="AE25" s="0" t="s">
        <v>605</v>
      </c>
      <c r="AF25" s="0" t="n">
        <v>15</v>
      </c>
      <c r="AG25" s="0" t="s">
        <v>606</v>
      </c>
      <c r="AH25" s="0" t="n">
        <v>16</v>
      </c>
      <c r="AI25" s="0" t="s">
        <v>607</v>
      </c>
      <c r="AJ25" s="0" t="n">
        <v>17</v>
      </c>
      <c r="AK25" s="0" t="s">
        <v>608</v>
      </c>
      <c r="AN25" s="0" t="n">
        <v>19</v>
      </c>
      <c r="AO25" s="0" t="s">
        <v>609</v>
      </c>
      <c r="AP25" s="0" t="n">
        <v>20</v>
      </c>
      <c r="AQ25" s="0" t="s">
        <v>610</v>
      </c>
      <c r="AR25" s="0" t="n">
        <v>21</v>
      </c>
      <c r="AS25" s="0" t="s">
        <v>611</v>
      </c>
      <c r="AX25" s="0" t="n">
        <v>24</v>
      </c>
      <c r="AY25" s="0" t="s">
        <v>612</v>
      </c>
      <c r="BB25" s="0" t="n">
        <v>26</v>
      </c>
      <c r="BC25" s="0" t="s">
        <v>613</v>
      </c>
      <c r="BF25" s="0" t="n">
        <v>28</v>
      </c>
      <c r="BG25" s="0" t="s">
        <v>614</v>
      </c>
      <c r="BH25" s="0" t="n">
        <v>29</v>
      </c>
      <c r="BI25" s="0" t="s">
        <v>615</v>
      </c>
      <c r="BJ25" s="0" t="n">
        <v>30</v>
      </c>
      <c r="BK25" s="0" t="s">
        <v>616</v>
      </c>
      <c r="BL25" s="0" t="n">
        <v>31</v>
      </c>
      <c r="BM25" s="0" t="s">
        <v>617</v>
      </c>
      <c r="BN25" s="0" t="n">
        <v>32</v>
      </c>
      <c r="BO25" s="0" t="s">
        <v>618</v>
      </c>
    </row>
    <row r="26" customFormat="false" ht="15" hidden="false" customHeight="false" outlineLevel="0" collapsed="false">
      <c r="A26" s="0" t="n">
        <v>25</v>
      </c>
      <c r="B26" s="0" t="s">
        <v>38</v>
      </c>
      <c r="L26" s="0" t="n">
        <v>5</v>
      </c>
      <c r="M26" s="0" t="s">
        <v>619</v>
      </c>
      <c r="P26" s="0" t="n">
        <v>7</v>
      </c>
      <c r="Q26" s="0" t="s">
        <v>620</v>
      </c>
      <c r="R26" s="0" t="n">
        <v>8</v>
      </c>
      <c r="S26" s="0" t="s">
        <v>375</v>
      </c>
      <c r="V26" s="0" t="n">
        <v>10</v>
      </c>
      <c r="W26" s="0" t="s">
        <v>603</v>
      </c>
      <c r="X26" s="0" t="n">
        <v>11</v>
      </c>
      <c r="Y26" s="0" t="s">
        <v>621</v>
      </c>
      <c r="Z26" s="0" t="n">
        <v>12</v>
      </c>
      <c r="AA26" s="0" t="s">
        <v>622</v>
      </c>
      <c r="AB26" s="0" t="n">
        <v>13</v>
      </c>
      <c r="AC26" s="0" t="s">
        <v>623</v>
      </c>
      <c r="AD26" s="0" t="n">
        <v>14</v>
      </c>
      <c r="AE26" s="0" t="s">
        <v>567</v>
      </c>
      <c r="AF26" s="0" t="n">
        <v>15</v>
      </c>
      <c r="AG26" s="0" t="s">
        <v>624</v>
      </c>
      <c r="AH26" s="0" t="n">
        <v>16</v>
      </c>
      <c r="AI26" s="0" t="s">
        <v>625</v>
      </c>
      <c r="AJ26" s="0" t="n">
        <v>17</v>
      </c>
      <c r="AK26" s="0" t="s">
        <v>626</v>
      </c>
      <c r="AN26" s="0" t="n">
        <v>19</v>
      </c>
      <c r="AO26" s="0" t="s">
        <v>498</v>
      </c>
      <c r="AP26" s="0" t="n">
        <v>20</v>
      </c>
      <c r="AQ26" s="0" t="s">
        <v>627</v>
      </c>
      <c r="AR26" s="0" t="n">
        <v>21</v>
      </c>
      <c r="AS26" s="0" t="s">
        <v>628</v>
      </c>
      <c r="AX26" s="0" t="n">
        <v>24</v>
      </c>
      <c r="AY26" s="0" t="s">
        <v>629</v>
      </c>
      <c r="BB26" s="0" t="n">
        <v>26</v>
      </c>
      <c r="BC26" s="0" t="s">
        <v>630</v>
      </c>
      <c r="BF26" s="0" t="n">
        <v>28</v>
      </c>
      <c r="BG26" s="0" t="s">
        <v>631</v>
      </c>
      <c r="BH26" s="0" t="n">
        <v>29</v>
      </c>
      <c r="BI26" s="0" t="s">
        <v>632</v>
      </c>
      <c r="BJ26" s="0" t="n">
        <v>30</v>
      </c>
      <c r="BK26" s="0" t="s">
        <v>633</v>
      </c>
      <c r="BL26" s="0" t="n">
        <v>31</v>
      </c>
      <c r="BM26" s="0" t="s">
        <v>634</v>
      </c>
      <c r="BN26" s="0" t="n">
        <v>32</v>
      </c>
      <c r="BO26" s="0" t="s">
        <v>105</v>
      </c>
    </row>
    <row r="27" customFormat="false" ht="15" hidden="false" customHeight="false" outlineLevel="0" collapsed="false">
      <c r="A27" s="0" t="n">
        <v>26</v>
      </c>
      <c r="B27" s="0" t="s">
        <v>39</v>
      </c>
      <c r="L27" s="0" t="n">
        <v>5</v>
      </c>
      <c r="M27" s="0" t="s">
        <v>635</v>
      </c>
      <c r="P27" s="0" t="n">
        <v>7</v>
      </c>
      <c r="Q27" s="0" t="s">
        <v>636</v>
      </c>
      <c r="R27" s="0" t="n">
        <v>8</v>
      </c>
      <c r="S27" s="0" t="s">
        <v>637</v>
      </c>
      <c r="V27" s="0" t="n">
        <v>10</v>
      </c>
      <c r="W27" s="0" t="s">
        <v>638</v>
      </c>
      <c r="X27" s="0" t="n">
        <v>11</v>
      </c>
      <c r="Y27" s="0" t="s">
        <v>639</v>
      </c>
      <c r="Z27" s="0" t="n">
        <v>12</v>
      </c>
      <c r="AA27" s="0" t="s">
        <v>640</v>
      </c>
      <c r="AB27" s="0" t="n">
        <v>13</v>
      </c>
      <c r="AC27" s="0" t="s">
        <v>641</v>
      </c>
      <c r="AD27" s="0" t="n">
        <v>14</v>
      </c>
      <c r="AE27" s="0" t="s">
        <v>642</v>
      </c>
      <c r="AF27" s="0" t="n">
        <v>15</v>
      </c>
      <c r="AG27" s="0" t="s">
        <v>643</v>
      </c>
      <c r="AH27" s="0" t="n">
        <v>16</v>
      </c>
      <c r="AI27" s="0" t="s">
        <v>644</v>
      </c>
      <c r="AJ27" s="0" t="n">
        <v>17</v>
      </c>
      <c r="AK27" s="0" t="s">
        <v>645</v>
      </c>
      <c r="AN27" s="0" t="n">
        <v>19</v>
      </c>
      <c r="AO27" s="0" t="s">
        <v>26</v>
      </c>
      <c r="AP27" s="0" t="n">
        <v>20</v>
      </c>
      <c r="AQ27" s="0" t="s">
        <v>646</v>
      </c>
      <c r="AR27" s="0" t="n">
        <v>21</v>
      </c>
      <c r="AS27" s="0" t="s">
        <v>647</v>
      </c>
      <c r="AX27" s="0" t="n">
        <v>24</v>
      </c>
      <c r="AY27" s="0" t="s">
        <v>648</v>
      </c>
      <c r="BB27" s="0" t="n">
        <v>26</v>
      </c>
      <c r="BC27" s="0" t="s">
        <v>649</v>
      </c>
      <c r="BF27" s="0" t="n">
        <v>28</v>
      </c>
      <c r="BG27" s="0" t="s">
        <v>650</v>
      </c>
      <c r="BH27" s="0" t="n">
        <v>29</v>
      </c>
      <c r="BI27" s="0" t="s">
        <v>651</v>
      </c>
      <c r="BJ27" s="0" t="n">
        <v>30</v>
      </c>
      <c r="BK27" s="0" t="s">
        <v>95</v>
      </c>
      <c r="BL27" s="0" t="n">
        <v>31</v>
      </c>
      <c r="BM27" s="0" t="s">
        <v>652</v>
      </c>
      <c r="BN27" s="0" t="n">
        <v>32</v>
      </c>
      <c r="BO27" s="0" t="s">
        <v>653</v>
      </c>
    </row>
    <row r="28" customFormat="false" ht="15" hidden="false" customHeight="false" outlineLevel="0" collapsed="false">
      <c r="A28" s="0" t="n">
        <v>27</v>
      </c>
      <c r="B28" s="0" t="s">
        <v>40</v>
      </c>
      <c r="L28" s="0" t="n">
        <v>5</v>
      </c>
      <c r="M28" s="0" t="s">
        <v>654</v>
      </c>
      <c r="P28" s="0" t="n">
        <v>7</v>
      </c>
      <c r="Q28" s="0" t="s">
        <v>655</v>
      </c>
      <c r="R28" s="0" t="n">
        <v>8</v>
      </c>
      <c r="S28" s="0" t="s">
        <v>656</v>
      </c>
      <c r="V28" s="0" t="n">
        <v>10</v>
      </c>
      <c r="W28" s="0" t="s">
        <v>657</v>
      </c>
      <c r="X28" s="0" t="n">
        <v>11</v>
      </c>
      <c r="Y28" s="0" t="s">
        <v>658</v>
      </c>
      <c r="Z28" s="0" t="n">
        <v>12</v>
      </c>
      <c r="AA28" s="0" t="s">
        <v>659</v>
      </c>
      <c r="AB28" s="0" t="n">
        <v>13</v>
      </c>
      <c r="AC28" s="0" t="s">
        <v>660</v>
      </c>
      <c r="AD28" s="0" t="n">
        <v>14</v>
      </c>
      <c r="AE28" s="0" t="s">
        <v>661</v>
      </c>
      <c r="AF28" s="0" t="n">
        <v>15</v>
      </c>
      <c r="AG28" s="0" t="s">
        <v>662</v>
      </c>
      <c r="AH28" s="0" t="n">
        <v>16</v>
      </c>
      <c r="AI28" s="0" t="s">
        <v>663</v>
      </c>
      <c r="AJ28" s="0" t="n">
        <v>17</v>
      </c>
      <c r="AK28" s="0" t="s">
        <v>664</v>
      </c>
      <c r="AN28" s="0" t="n">
        <v>19</v>
      </c>
      <c r="AO28" s="0" t="s">
        <v>665</v>
      </c>
      <c r="AP28" s="0" t="n">
        <v>20</v>
      </c>
      <c r="AQ28" s="0" t="s">
        <v>666</v>
      </c>
      <c r="AR28" s="0" t="n">
        <v>21</v>
      </c>
      <c r="AS28" s="0" t="s">
        <v>667</v>
      </c>
      <c r="AX28" s="0" t="n">
        <v>24</v>
      </c>
      <c r="AY28" s="0" t="s">
        <v>668</v>
      </c>
      <c r="BB28" s="0" t="n">
        <v>26</v>
      </c>
      <c r="BC28" s="0" t="s">
        <v>669</v>
      </c>
      <c r="BF28" s="0" t="n">
        <v>28</v>
      </c>
      <c r="BG28" s="0" t="s">
        <v>670</v>
      </c>
      <c r="BH28" s="0" t="n">
        <v>29</v>
      </c>
      <c r="BI28" s="0" t="s">
        <v>671</v>
      </c>
      <c r="BJ28" s="0" t="n">
        <v>30</v>
      </c>
      <c r="BK28" s="0" t="s">
        <v>672</v>
      </c>
      <c r="BL28" s="0" t="n">
        <v>31</v>
      </c>
      <c r="BM28" s="0" t="s">
        <v>673</v>
      </c>
      <c r="BN28" s="0" t="n">
        <v>32</v>
      </c>
      <c r="BO28" s="0" t="s">
        <v>674</v>
      </c>
    </row>
    <row r="29" customFormat="false" ht="15" hidden="false" customHeight="false" outlineLevel="0" collapsed="false">
      <c r="A29" s="0" t="n">
        <v>28</v>
      </c>
      <c r="B29" s="0" t="s">
        <v>41</v>
      </c>
      <c r="L29" s="0" t="n">
        <v>5</v>
      </c>
      <c r="M29" s="0" t="s">
        <v>675</v>
      </c>
      <c r="P29" s="0" t="n">
        <v>7</v>
      </c>
      <c r="Q29" s="0" t="s">
        <v>676</v>
      </c>
      <c r="R29" s="0" t="n">
        <v>8</v>
      </c>
      <c r="S29" s="0" t="s">
        <v>498</v>
      </c>
      <c r="V29" s="0" t="n">
        <v>10</v>
      </c>
      <c r="W29" s="0" t="s">
        <v>677</v>
      </c>
      <c r="X29" s="0" t="n">
        <v>11</v>
      </c>
      <c r="Y29" s="0" t="s">
        <v>678</v>
      </c>
      <c r="Z29" s="0" t="n">
        <v>12</v>
      </c>
      <c r="AA29" s="0" t="s">
        <v>679</v>
      </c>
      <c r="AB29" s="0" t="n">
        <v>13</v>
      </c>
      <c r="AC29" s="0" t="s">
        <v>680</v>
      </c>
      <c r="AD29" s="0" t="n">
        <v>14</v>
      </c>
      <c r="AE29" s="0" t="s">
        <v>681</v>
      </c>
      <c r="AF29" s="0" t="n">
        <v>15</v>
      </c>
      <c r="AG29" s="0" t="s">
        <v>682</v>
      </c>
      <c r="AH29" s="0" t="n">
        <v>16</v>
      </c>
      <c r="AI29" s="0" t="s">
        <v>683</v>
      </c>
      <c r="AJ29" s="0" t="n">
        <v>17</v>
      </c>
      <c r="AK29" s="0" t="s">
        <v>684</v>
      </c>
      <c r="AN29" s="0" t="n">
        <v>19</v>
      </c>
      <c r="AO29" s="0" t="s">
        <v>685</v>
      </c>
      <c r="AP29" s="0" t="n">
        <v>20</v>
      </c>
      <c r="AQ29" s="0" t="s">
        <v>686</v>
      </c>
      <c r="AR29" s="0" t="n">
        <v>21</v>
      </c>
      <c r="AS29" s="0" t="s">
        <v>687</v>
      </c>
      <c r="AX29" s="0" t="n">
        <v>24</v>
      </c>
      <c r="AY29" s="0" t="s">
        <v>688</v>
      </c>
      <c r="BB29" s="0" t="n">
        <v>26</v>
      </c>
      <c r="BC29" s="0" t="s">
        <v>689</v>
      </c>
      <c r="BF29" s="0" t="n">
        <v>28</v>
      </c>
      <c r="BG29" s="0" t="s">
        <v>690</v>
      </c>
      <c r="BH29" s="0" t="n">
        <v>29</v>
      </c>
      <c r="BI29" s="0" t="s">
        <v>691</v>
      </c>
      <c r="BJ29" s="0" t="n">
        <v>30</v>
      </c>
      <c r="BK29" s="0" t="s">
        <v>692</v>
      </c>
      <c r="BL29" s="0" t="n">
        <v>31</v>
      </c>
      <c r="BM29" s="0" t="s">
        <v>693</v>
      </c>
      <c r="BN29" s="0" t="n">
        <v>32</v>
      </c>
      <c r="BO29" s="0" t="s">
        <v>694</v>
      </c>
    </row>
    <row r="30" customFormat="false" ht="15" hidden="false" customHeight="false" outlineLevel="0" collapsed="false">
      <c r="A30" s="0" t="n">
        <v>29</v>
      </c>
      <c r="B30" s="0" t="s">
        <v>42</v>
      </c>
      <c r="L30" s="0" t="n">
        <v>5</v>
      </c>
      <c r="M30" s="0" t="s">
        <v>695</v>
      </c>
      <c r="P30" s="0" t="n">
        <v>7</v>
      </c>
      <c r="Q30" s="0" t="s">
        <v>696</v>
      </c>
      <c r="R30" s="0" t="n">
        <v>8</v>
      </c>
      <c r="S30" s="0" t="s">
        <v>697</v>
      </c>
      <c r="V30" s="0" t="n">
        <v>10</v>
      </c>
      <c r="W30" s="0" t="s">
        <v>698</v>
      </c>
      <c r="X30" s="0" t="n">
        <v>11</v>
      </c>
      <c r="Y30" s="0" t="s">
        <v>699</v>
      </c>
      <c r="Z30" s="0" t="n">
        <v>12</v>
      </c>
      <c r="AA30" s="0" t="s">
        <v>700</v>
      </c>
      <c r="AB30" s="0" t="n">
        <v>13</v>
      </c>
      <c r="AC30" s="0" t="s">
        <v>701</v>
      </c>
      <c r="AD30" s="0" t="n">
        <v>14</v>
      </c>
      <c r="AE30" s="0" t="s">
        <v>202</v>
      </c>
      <c r="AF30" s="0" t="n">
        <v>15</v>
      </c>
      <c r="AG30" s="0" t="s">
        <v>702</v>
      </c>
      <c r="AH30" s="0" t="n">
        <v>16</v>
      </c>
      <c r="AI30" s="0" t="s">
        <v>703</v>
      </c>
      <c r="AJ30" s="0" t="n">
        <v>17</v>
      </c>
      <c r="AK30" s="0" t="s">
        <v>704</v>
      </c>
      <c r="AN30" s="0" t="n">
        <v>19</v>
      </c>
      <c r="AO30" s="0" t="s">
        <v>705</v>
      </c>
      <c r="AP30" s="0" t="n">
        <v>20</v>
      </c>
      <c r="AQ30" s="0" t="s">
        <v>706</v>
      </c>
      <c r="AR30" s="0" t="n">
        <v>21</v>
      </c>
      <c r="AS30" s="0" t="s">
        <v>707</v>
      </c>
      <c r="AX30" s="0" t="n">
        <v>24</v>
      </c>
      <c r="AY30" s="0" t="s">
        <v>708</v>
      </c>
      <c r="BB30" s="0" t="n">
        <v>26</v>
      </c>
      <c r="BC30" s="0" t="s">
        <v>709</v>
      </c>
      <c r="BF30" s="0" t="n">
        <v>28</v>
      </c>
      <c r="BG30" s="0" t="s">
        <v>710</v>
      </c>
      <c r="BH30" s="0" t="n">
        <v>29</v>
      </c>
      <c r="BI30" s="0" t="s">
        <v>711</v>
      </c>
      <c r="BJ30" s="0" t="n">
        <v>30</v>
      </c>
      <c r="BK30" s="0" t="s">
        <v>712</v>
      </c>
      <c r="BL30" s="0" t="n">
        <v>31</v>
      </c>
      <c r="BM30" s="0" t="s">
        <v>713</v>
      </c>
      <c r="BN30" s="0" t="n">
        <v>32</v>
      </c>
      <c r="BO30" s="0" t="s">
        <v>714</v>
      </c>
    </row>
    <row r="31" customFormat="false" ht="15" hidden="false" customHeight="false" outlineLevel="0" collapsed="false">
      <c r="A31" s="0" t="n">
        <v>30</v>
      </c>
      <c r="B31" s="0" t="s">
        <v>43</v>
      </c>
      <c r="L31" s="0" t="n">
        <v>5</v>
      </c>
      <c r="M31" s="0" t="s">
        <v>715</v>
      </c>
      <c r="P31" s="0" t="n">
        <v>7</v>
      </c>
      <c r="Q31" s="0" t="s">
        <v>716</v>
      </c>
      <c r="R31" s="0" t="n">
        <v>8</v>
      </c>
      <c r="S31" s="0" t="s">
        <v>717</v>
      </c>
      <c r="V31" s="0" t="n">
        <v>10</v>
      </c>
      <c r="W31" s="0" t="s">
        <v>467</v>
      </c>
      <c r="X31" s="0" t="n">
        <v>11</v>
      </c>
      <c r="Y31" s="0" t="s">
        <v>718</v>
      </c>
      <c r="Z31" s="0" t="n">
        <v>12</v>
      </c>
      <c r="AA31" s="0" t="s">
        <v>719</v>
      </c>
      <c r="AB31" s="0" t="n">
        <v>13</v>
      </c>
      <c r="AC31" s="0" t="s">
        <v>720</v>
      </c>
      <c r="AD31" s="0" t="n">
        <v>14</v>
      </c>
      <c r="AE31" s="0" t="s">
        <v>721</v>
      </c>
      <c r="AF31" s="0" t="n">
        <v>15</v>
      </c>
      <c r="AG31" s="0" t="s">
        <v>722</v>
      </c>
      <c r="AH31" s="0" t="n">
        <v>16</v>
      </c>
      <c r="AI31" s="0" t="s">
        <v>723</v>
      </c>
      <c r="AJ31" s="0" t="n">
        <v>17</v>
      </c>
      <c r="AK31" s="0" t="s">
        <v>724</v>
      </c>
      <c r="AN31" s="0" t="n">
        <v>19</v>
      </c>
      <c r="AO31" s="0" t="s">
        <v>427</v>
      </c>
      <c r="AP31" s="0" t="n">
        <v>20</v>
      </c>
      <c r="AQ31" s="0" t="s">
        <v>725</v>
      </c>
      <c r="AR31" s="0" t="n">
        <v>21</v>
      </c>
      <c r="AS31" s="0" t="s">
        <v>726</v>
      </c>
      <c r="AX31" s="0" t="n">
        <v>24</v>
      </c>
      <c r="AY31" s="0" t="s">
        <v>727</v>
      </c>
      <c r="BB31" s="0" t="n">
        <v>26</v>
      </c>
      <c r="BC31" s="0" t="s">
        <v>728</v>
      </c>
      <c r="BF31" s="0" t="n">
        <v>28</v>
      </c>
      <c r="BG31" s="0" t="s">
        <v>524</v>
      </c>
      <c r="BH31" s="0" t="n">
        <v>29</v>
      </c>
      <c r="BI31" s="0" t="s">
        <v>729</v>
      </c>
      <c r="BJ31" s="0" t="n">
        <v>30</v>
      </c>
      <c r="BK31" s="0" t="s">
        <v>730</v>
      </c>
      <c r="BL31" s="0" t="n">
        <v>31</v>
      </c>
      <c r="BM31" s="0" t="s">
        <v>731</v>
      </c>
      <c r="BN31" s="0" t="n">
        <v>32</v>
      </c>
      <c r="BO31" s="0" t="s">
        <v>732</v>
      </c>
    </row>
    <row r="32" customFormat="false" ht="15" hidden="false" customHeight="false" outlineLevel="0" collapsed="false">
      <c r="A32" s="0" t="n">
        <v>31</v>
      </c>
      <c r="B32" s="0" t="s">
        <v>44</v>
      </c>
      <c r="L32" s="0" t="n">
        <v>5</v>
      </c>
      <c r="M32" s="0" t="s">
        <v>733</v>
      </c>
      <c r="P32" s="0" t="n">
        <v>7</v>
      </c>
      <c r="Q32" s="0" t="s">
        <v>734</v>
      </c>
      <c r="R32" s="0" t="n">
        <v>8</v>
      </c>
      <c r="S32" s="0" t="s">
        <v>25</v>
      </c>
      <c r="V32" s="0" t="n">
        <v>10</v>
      </c>
      <c r="W32" s="0" t="s">
        <v>735</v>
      </c>
      <c r="X32" s="0" t="n">
        <v>11</v>
      </c>
      <c r="Y32" s="0" t="s">
        <v>736</v>
      </c>
      <c r="Z32" s="0" t="n">
        <v>12</v>
      </c>
      <c r="AA32" s="0" t="s">
        <v>737</v>
      </c>
      <c r="AB32" s="0" t="n">
        <v>13</v>
      </c>
      <c r="AC32" s="0" t="s">
        <v>738</v>
      </c>
      <c r="AD32" s="0" t="n">
        <v>14</v>
      </c>
      <c r="AE32" s="0" t="s">
        <v>739</v>
      </c>
      <c r="AF32" s="0" t="n">
        <v>15</v>
      </c>
      <c r="AG32" s="0" t="s">
        <v>740</v>
      </c>
      <c r="AH32" s="0" t="n">
        <v>16</v>
      </c>
      <c r="AI32" s="0" t="s">
        <v>741</v>
      </c>
      <c r="AJ32" s="0" t="n">
        <v>17</v>
      </c>
      <c r="AK32" s="0" t="s">
        <v>742</v>
      </c>
      <c r="AN32" s="0" t="n">
        <v>19</v>
      </c>
      <c r="AO32" s="0" t="s">
        <v>743</v>
      </c>
      <c r="AP32" s="0" t="n">
        <v>20</v>
      </c>
      <c r="AQ32" s="0" t="s">
        <v>744</v>
      </c>
      <c r="AR32" s="0" t="n">
        <v>21</v>
      </c>
      <c r="AS32" s="0" t="s">
        <v>745</v>
      </c>
      <c r="AX32" s="0" t="n">
        <v>24</v>
      </c>
      <c r="AY32" s="0" t="s">
        <v>37</v>
      </c>
      <c r="BB32" s="0" t="n">
        <v>26</v>
      </c>
      <c r="BC32" s="0" t="s">
        <v>746</v>
      </c>
      <c r="BF32" s="0" t="n">
        <v>28</v>
      </c>
      <c r="BG32" s="0" t="s">
        <v>747</v>
      </c>
      <c r="BH32" s="0" t="n">
        <v>29</v>
      </c>
      <c r="BI32" s="0" t="s">
        <v>748</v>
      </c>
      <c r="BJ32" s="0" t="n">
        <v>30</v>
      </c>
      <c r="BK32" s="0" t="s">
        <v>749</v>
      </c>
      <c r="BL32" s="0" t="n">
        <v>31</v>
      </c>
      <c r="BM32" s="0" t="s">
        <v>750</v>
      </c>
      <c r="BN32" s="0" t="n">
        <v>32</v>
      </c>
      <c r="BO32" s="0" t="s">
        <v>751</v>
      </c>
    </row>
    <row r="33" customFormat="false" ht="15" hidden="false" customHeight="false" outlineLevel="0" collapsed="false">
      <c r="A33" s="0" t="n">
        <v>32</v>
      </c>
      <c r="B33" s="0" t="s">
        <v>45</v>
      </c>
      <c r="L33" s="0" t="n">
        <v>5</v>
      </c>
      <c r="M33" s="0" t="s">
        <v>752</v>
      </c>
      <c r="P33" s="0" t="n">
        <v>7</v>
      </c>
      <c r="Q33" s="0" t="s">
        <v>753</v>
      </c>
      <c r="R33" s="0" t="n">
        <v>8</v>
      </c>
      <c r="S33" s="0" t="s">
        <v>754</v>
      </c>
      <c r="V33" s="0" t="n">
        <v>10</v>
      </c>
      <c r="W33" s="0" t="s">
        <v>755</v>
      </c>
      <c r="X33" s="0" t="n">
        <v>11</v>
      </c>
      <c r="Y33" s="0" t="s">
        <v>756</v>
      </c>
      <c r="Z33" s="0" t="n">
        <v>12</v>
      </c>
      <c r="AA33" s="0" t="s">
        <v>757</v>
      </c>
      <c r="AB33" s="0" t="n">
        <v>13</v>
      </c>
      <c r="AC33" s="0" t="s">
        <v>758</v>
      </c>
      <c r="AD33" s="0" t="n">
        <v>14</v>
      </c>
      <c r="AE33" s="0" t="s">
        <v>759</v>
      </c>
      <c r="AF33" s="0" t="n">
        <v>15</v>
      </c>
      <c r="AG33" s="0" t="s">
        <v>760</v>
      </c>
      <c r="AH33" s="0" t="n">
        <v>16</v>
      </c>
      <c r="AI33" s="0" t="s">
        <v>761</v>
      </c>
      <c r="AJ33" s="0" t="n">
        <v>17</v>
      </c>
      <c r="AK33" s="0" t="s">
        <v>762</v>
      </c>
      <c r="AN33" s="0" t="n">
        <v>19</v>
      </c>
      <c r="AO33" s="0" t="s">
        <v>763</v>
      </c>
      <c r="AP33" s="0" t="n">
        <v>20</v>
      </c>
      <c r="AQ33" s="0" t="s">
        <v>764</v>
      </c>
      <c r="AR33" s="0" t="n">
        <v>21</v>
      </c>
      <c r="AS33" s="0" t="s">
        <v>765</v>
      </c>
      <c r="AX33" s="0" t="n">
        <v>24</v>
      </c>
      <c r="AY33" s="0" t="s">
        <v>766</v>
      </c>
      <c r="BB33" s="0" t="n">
        <v>26</v>
      </c>
      <c r="BC33" s="0" t="s">
        <v>767</v>
      </c>
      <c r="BF33" s="0" t="n">
        <v>28</v>
      </c>
      <c r="BG33" s="0" t="s">
        <v>768</v>
      </c>
      <c r="BH33" s="0" t="n">
        <v>29</v>
      </c>
      <c r="BI33" s="0" t="s">
        <v>769</v>
      </c>
      <c r="BJ33" s="0" t="n">
        <v>30</v>
      </c>
      <c r="BK33" s="0" t="s">
        <v>770</v>
      </c>
      <c r="BL33" s="0" t="n">
        <v>31</v>
      </c>
      <c r="BM33" s="0" t="s">
        <v>771</v>
      </c>
      <c r="BN33" s="0" t="n">
        <v>32</v>
      </c>
      <c r="BO33" s="0" t="s">
        <v>772</v>
      </c>
    </row>
    <row r="34" customFormat="false" ht="15" hidden="false" customHeight="false" outlineLevel="0" collapsed="false">
      <c r="L34" s="0" t="n">
        <v>5</v>
      </c>
      <c r="M34" s="0" t="s">
        <v>773</v>
      </c>
      <c r="P34" s="0" t="n">
        <v>7</v>
      </c>
      <c r="Q34" s="0" t="s">
        <v>774</v>
      </c>
      <c r="R34" s="0" t="n">
        <v>8</v>
      </c>
      <c r="S34" s="0" t="s">
        <v>775</v>
      </c>
      <c r="V34" s="0" t="n">
        <v>10</v>
      </c>
      <c r="W34" s="0" t="s">
        <v>776</v>
      </c>
      <c r="X34" s="0" t="n">
        <v>11</v>
      </c>
      <c r="Y34" s="0" t="s">
        <v>777</v>
      </c>
      <c r="Z34" s="0" t="n">
        <v>12</v>
      </c>
      <c r="AA34" s="0" t="s">
        <v>778</v>
      </c>
      <c r="AB34" s="0" t="n">
        <v>13</v>
      </c>
      <c r="AC34" s="0" t="s">
        <v>779</v>
      </c>
      <c r="AD34" s="0" t="n">
        <v>14</v>
      </c>
      <c r="AE34" s="0" t="s">
        <v>527</v>
      </c>
      <c r="AF34" s="0" t="n">
        <v>15</v>
      </c>
      <c r="AG34" s="0" t="s">
        <v>780</v>
      </c>
      <c r="AH34" s="0" t="n">
        <v>16</v>
      </c>
      <c r="AI34" s="0" t="s">
        <v>781</v>
      </c>
      <c r="AJ34" s="0" t="n">
        <v>17</v>
      </c>
      <c r="AK34" s="0" t="s">
        <v>782</v>
      </c>
      <c r="AN34" s="0" t="n">
        <v>19</v>
      </c>
      <c r="AO34" s="0" t="s">
        <v>783</v>
      </c>
      <c r="AP34" s="0" t="n">
        <v>20</v>
      </c>
      <c r="AQ34" s="0" t="s">
        <v>784</v>
      </c>
      <c r="AR34" s="0" t="n">
        <v>21</v>
      </c>
      <c r="AS34" s="0" t="s">
        <v>785</v>
      </c>
      <c r="AX34" s="0" t="n">
        <v>24</v>
      </c>
      <c r="AY34" s="0" t="s">
        <v>786</v>
      </c>
      <c r="BB34" s="0" t="n">
        <v>26</v>
      </c>
      <c r="BC34" s="0" t="s">
        <v>787</v>
      </c>
      <c r="BF34" s="0" t="n">
        <v>28</v>
      </c>
      <c r="BG34" s="0" t="s">
        <v>788</v>
      </c>
      <c r="BH34" s="0" t="n">
        <v>29</v>
      </c>
      <c r="BI34" s="0" t="s">
        <v>789</v>
      </c>
      <c r="BJ34" s="0" t="n">
        <v>30</v>
      </c>
      <c r="BK34" s="0" t="s">
        <v>790</v>
      </c>
      <c r="BL34" s="0" t="n">
        <v>31</v>
      </c>
      <c r="BM34" s="0" t="s">
        <v>791</v>
      </c>
      <c r="BN34" s="0" t="n">
        <v>32</v>
      </c>
      <c r="BO34" s="0" t="s">
        <v>30</v>
      </c>
    </row>
    <row r="35" customFormat="false" ht="15" hidden="false" customHeight="false" outlineLevel="0" collapsed="false">
      <c r="L35" s="0" t="n">
        <v>5</v>
      </c>
      <c r="M35" s="0" t="s">
        <v>792</v>
      </c>
      <c r="P35" s="0" t="n">
        <v>7</v>
      </c>
      <c r="Q35" s="0" t="s">
        <v>793</v>
      </c>
      <c r="R35" s="0" t="n">
        <v>8</v>
      </c>
      <c r="S35" s="0" t="s">
        <v>794</v>
      </c>
      <c r="V35" s="0" t="n">
        <v>10</v>
      </c>
      <c r="W35" s="0" t="s">
        <v>795</v>
      </c>
      <c r="X35" s="0" t="n">
        <v>11</v>
      </c>
      <c r="Y35" s="0" t="s">
        <v>796</v>
      </c>
      <c r="Z35" s="0" t="n">
        <v>12</v>
      </c>
      <c r="AA35" s="0" t="s">
        <v>797</v>
      </c>
      <c r="AB35" s="0" t="n">
        <v>13</v>
      </c>
      <c r="AC35" s="0" t="s">
        <v>798</v>
      </c>
      <c r="AD35" s="0" t="n">
        <v>14</v>
      </c>
      <c r="AE35" s="0" t="s">
        <v>799</v>
      </c>
      <c r="AF35" s="0" t="n">
        <v>15</v>
      </c>
      <c r="AG35" s="0" t="s">
        <v>800</v>
      </c>
      <c r="AH35" s="0" t="n">
        <v>16</v>
      </c>
      <c r="AI35" s="0" t="s">
        <v>801</v>
      </c>
      <c r="AJ35" s="0" t="n">
        <v>17</v>
      </c>
      <c r="AK35" s="0" t="s">
        <v>802</v>
      </c>
      <c r="AN35" s="0" t="n">
        <v>19</v>
      </c>
      <c r="AO35" s="0" t="s">
        <v>803</v>
      </c>
      <c r="AP35" s="0" t="n">
        <v>20</v>
      </c>
      <c r="AQ35" s="0" t="s">
        <v>804</v>
      </c>
      <c r="AR35" s="0" t="n">
        <v>21</v>
      </c>
      <c r="AS35" s="0" t="s">
        <v>805</v>
      </c>
      <c r="AX35" s="0" t="n">
        <v>24</v>
      </c>
      <c r="AY35" s="0" t="s">
        <v>806</v>
      </c>
      <c r="BB35" s="0" t="n">
        <v>26</v>
      </c>
      <c r="BC35" s="0" t="s">
        <v>807</v>
      </c>
      <c r="BF35" s="0" t="n">
        <v>28</v>
      </c>
      <c r="BG35" s="0" t="s">
        <v>808</v>
      </c>
      <c r="BH35" s="0" t="n">
        <v>29</v>
      </c>
      <c r="BI35" s="0" t="s">
        <v>809</v>
      </c>
      <c r="BJ35" s="0" t="n">
        <v>30</v>
      </c>
      <c r="BK35" s="0" t="s">
        <v>810</v>
      </c>
      <c r="BL35" s="0" t="n">
        <v>31</v>
      </c>
      <c r="BM35" s="0" t="s">
        <v>811</v>
      </c>
      <c r="BN35" s="0" t="n">
        <v>32</v>
      </c>
      <c r="BO35" s="0" t="s">
        <v>812</v>
      </c>
    </row>
    <row r="36" customFormat="false" ht="15" hidden="false" customHeight="false" outlineLevel="0" collapsed="false">
      <c r="L36" s="0" t="n">
        <v>5</v>
      </c>
      <c r="M36" s="0" t="s">
        <v>813</v>
      </c>
      <c r="P36" s="0" t="n">
        <v>7</v>
      </c>
      <c r="Q36" s="0" t="s">
        <v>814</v>
      </c>
      <c r="R36" s="0" t="n">
        <v>8</v>
      </c>
      <c r="S36" s="0" t="s">
        <v>815</v>
      </c>
      <c r="V36" s="0" t="n">
        <v>10</v>
      </c>
      <c r="W36" s="0" t="s">
        <v>816</v>
      </c>
      <c r="X36" s="0" t="n">
        <v>11</v>
      </c>
      <c r="Y36" s="0" t="s">
        <v>817</v>
      </c>
      <c r="Z36" s="0" t="n">
        <v>12</v>
      </c>
      <c r="AA36" s="0" t="s">
        <v>818</v>
      </c>
      <c r="AB36" s="0" t="n">
        <v>13</v>
      </c>
      <c r="AC36" s="0" t="s">
        <v>819</v>
      </c>
      <c r="AD36" s="0" t="n">
        <v>14</v>
      </c>
      <c r="AE36" s="0" t="s">
        <v>820</v>
      </c>
      <c r="AF36" s="0" t="n">
        <v>15</v>
      </c>
      <c r="AG36" s="0" t="s">
        <v>821</v>
      </c>
      <c r="AH36" s="0" t="n">
        <v>16</v>
      </c>
      <c r="AI36" s="0" t="s">
        <v>822</v>
      </c>
      <c r="AN36" s="0" t="n">
        <v>19</v>
      </c>
      <c r="AO36" s="0" t="s">
        <v>823</v>
      </c>
      <c r="AP36" s="0" t="n">
        <v>20</v>
      </c>
      <c r="AQ36" s="0" t="s">
        <v>824</v>
      </c>
      <c r="AR36" s="0" t="n">
        <v>21</v>
      </c>
      <c r="AS36" s="0" t="s">
        <v>606</v>
      </c>
      <c r="AX36" s="0" t="n">
        <v>24</v>
      </c>
      <c r="AY36" s="0" t="s">
        <v>817</v>
      </c>
      <c r="BB36" s="0" t="n">
        <v>26</v>
      </c>
      <c r="BC36" s="0" t="s">
        <v>825</v>
      </c>
      <c r="BF36" s="0" t="n">
        <v>28</v>
      </c>
      <c r="BG36" s="0" t="s">
        <v>826</v>
      </c>
      <c r="BH36" s="0" t="n">
        <v>29</v>
      </c>
      <c r="BI36" s="0" t="s">
        <v>827</v>
      </c>
      <c r="BJ36" s="0" t="n">
        <v>30</v>
      </c>
      <c r="BK36" s="0" t="s">
        <v>828</v>
      </c>
      <c r="BL36" s="0" t="n">
        <v>31</v>
      </c>
      <c r="BM36" s="0" t="s">
        <v>829</v>
      </c>
      <c r="BN36" s="0" t="n">
        <v>32</v>
      </c>
      <c r="BO36" s="0" t="s">
        <v>830</v>
      </c>
    </row>
    <row r="37" customFormat="false" ht="15" hidden="false" customHeight="false" outlineLevel="0" collapsed="false">
      <c r="L37" s="0" t="n">
        <v>5</v>
      </c>
      <c r="M37" s="0" t="s">
        <v>831</v>
      </c>
      <c r="P37" s="0" t="n">
        <v>7</v>
      </c>
      <c r="Q37" s="0" t="s">
        <v>832</v>
      </c>
      <c r="R37" s="0" t="n">
        <v>8</v>
      </c>
      <c r="S37" s="0" t="s">
        <v>404</v>
      </c>
      <c r="V37" s="0" t="n">
        <v>10</v>
      </c>
      <c r="W37" s="0" t="s">
        <v>833</v>
      </c>
      <c r="X37" s="0" t="n">
        <v>11</v>
      </c>
      <c r="Y37" s="0" t="s">
        <v>834</v>
      </c>
      <c r="Z37" s="0" t="n">
        <v>12</v>
      </c>
      <c r="AA37" s="0" t="s">
        <v>835</v>
      </c>
      <c r="AB37" s="0" t="n">
        <v>13</v>
      </c>
      <c r="AC37" s="0" t="s">
        <v>836</v>
      </c>
      <c r="AD37" s="0" t="n">
        <v>14</v>
      </c>
      <c r="AE37" s="0" t="s">
        <v>837</v>
      </c>
      <c r="AF37" s="0" t="n">
        <v>15</v>
      </c>
      <c r="AG37" s="0" t="s">
        <v>838</v>
      </c>
      <c r="AH37" s="0" t="n">
        <v>16</v>
      </c>
      <c r="AI37" s="0" t="s">
        <v>26</v>
      </c>
      <c r="AN37" s="0" t="n">
        <v>19</v>
      </c>
      <c r="AO37" s="0" t="s">
        <v>839</v>
      </c>
      <c r="AP37" s="0" t="n">
        <v>20</v>
      </c>
      <c r="AQ37" s="0" t="s">
        <v>840</v>
      </c>
      <c r="AR37" s="0" t="n">
        <v>21</v>
      </c>
      <c r="AS37" s="0" t="s">
        <v>841</v>
      </c>
      <c r="AX37" s="0" t="n">
        <v>24</v>
      </c>
      <c r="AY37" s="0" t="s">
        <v>842</v>
      </c>
      <c r="BB37" s="0" t="n">
        <v>26</v>
      </c>
      <c r="BC37" s="0" t="s">
        <v>843</v>
      </c>
      <c r="BF37" s="0" t="n">
        <v>28</v>
      </c>
      <c r="BG37" s="0" t="s">
        <v>844</v>
      </c>
      <c r="BH37" s="0" t="n">
        <v>29</v>
      </c>
      <c r="BI37" s="0" t="s">
        <v>845</v>
      </c>
      <c r="BJ37" s="0" t="n">
        <v>30</v>
      </c>
      <c r="BK37" s="0" t="s">
        <v>846</v>
      </c>
      <c r="BL37" s="0" t="n">
        <v>31</v>
      </c>
      <c r="BM37" s="0" t="s">
        <v>847</v>
      </c>
      <c r="BN37" s="0" t="n">
        <v>32</v>
      </c>
      <c r="BO37" s="0" t="s">
        <v>848</v>
      </c>
    </row>
    <row r="38" customFormat="false" ht="15" hidden="false" customHeight="false" outlineLevel="0" collapsed="false">
      <c r="L38" s="0" t="n">
        <v>5</v>
      </c>
      <c r="M38" s="0" t="s">
        <v>849</v>
      </c>
      <c r="P38" s="0" t="n">
        <v>7</v>
      </c>
      <c r="Q38" s="0" t="s">
        <v>239</v>
      </c>
      <c r="R38" s="0" t="n">
        <v>8</v>
      </c>
      <c r="S38" s="0" t="s">
        <v>427</v>
      </c>
      <c r="V38" s="0" t="n">
        <v>10</v>
      </c>
      <c r="W38" s="0" t="s">
        <v>850</v>
      </c>
      <c r="X38" s="0" t="n">
        <v>11</v>
      </c>
      <c r="Y38" s="0" t="s">
        <v>851</v>
      </c>
      <c r="Z38" s="0" t="n">
        <v>12</v>
      </c>
      <c r="AA38" s="0" t="s">
        <v>852</v>
      </c>
      <c r="AB38" s="0" t="n">
        <v>13</v>
      </c>
      <c r="AC38" s="0" t="s">
        <v>853</v>
      </c>
      <c r="AD38" s="0" t="n">
        <v>14</v>
      </c>
      <c r="AE38" s="0" t="s">
        <v>854</v>
      </c>
      <c r="AF38" s="0" t="n">
        <v>15</v>
      </c>
      <c r="AG38" s="0" t="s">
        <v>195</v>
      </c>
      <c r="AH38" s="0" t="n">
        <v>16</v>
      </c>
      <c r="AI38" s="0" t="s">
        <v>855</v>
      </c>
      <c r="AN38" s="0" t="n">
        <v>19</v>
      </c>
      <c r="AO38" s="0" t="s">
        <v>694</v>
      </c>
      <c r="AP38" s="0" t="n">
        <v>20</v>
      </c>
      <c r="AQ38" s="0" t="s">
        <v>856</v>
      </c>
      <c r="AR38" s="0" t="n">
        <v>21</v>
      </c>
      <c r="AS38" s="0" t="s">
        <v>857</v>
      </c>
      <c r="AX38" s="0" t="n">
        <v>24</v>
      </c>
      <c r="AY38" s="0" t="s">
        <v>858</v>
      </c>
      <c r="BB38" s="0" t="n">
        <v>26</v>
      </c>
      <c r="BC38" s="0" t="s">
        <v>859</v>
      </c>
      <c r="BF38" s="0" t="n">
        <v>28</v>
      </c>
      <c r="BG38" s="0" t="s">
        <v>860</v>
      </c>
      <c r="BH38" s="0" t="n">
        <v>29</v>
      </c>
      <c r="BI38" s="0" t="s">
        <v>861</v>
      </c>
      <c r="BJ38" s="0" t="n">
        <v>30</v>
      </c>
      <c r="BK38" s="0" t="s">
        <v>862</v>
      </c>
      <c r="BL38" s="0" t="n">
        <v>31</v>
      </c>
      <c r="BM38" s="0" t="s">
        <v>863</v>
      </c>
      <c r="BN38" s="0" t="n">
        <v>32</v>
      </c>
      <c r="BO38" s="0" t="s">
        <v>864</v>
      </c>
    </row>
    <row r="39" customFormat="false" ht="15" hidden="false" customHeight="false" outlineLevel="0" collapsed="false">
      <c r="L39" s="0" t="n">
        <v>5</v>
      </c>
      <c r="M39" s="0" t="s">
        <v>865</v>
      </c>
      <c r="P39" s="0" t="n">
        <v>7</v>
      </c>
      <c r="Q39" s="0" t="s">
        <v>866</v>
      </c>
      <c r="R39" s="0" t="n">
        <v>8</v>
      </c>
      <c r="S39" s="0" t="s">
        <v>867</v>
      </c>
      <c r="V39" s="0" t="n">
        <v>10</v>
      </c>
      <c r="W39" s="0" t="s">
        <v>868</v>
      </c>
      <c r="X39" s="0" t="n">
        <v>11</v>
      </c>
      <c r="Y39" s="0" t="s">
        <v>869</v>
      </c>
      <c r="Z39" s="0" t="n">
        <v>12</v>
      </c>
      <c r="AA39" s="0" t="s">
        <v>870</v>
      </c>
      <c r="AB39" s="0" t="n">
        <v>13</v>
      </c>
      <c r="AC39" s="0" t="s">
        <v>871</v>
      </c>
      <c r="AD39" s="0" t="n">
        <v>14</v>
      </c>
      <c r="AE39" s="0" t="s">
        <v>872</v>
      </c>
      <c r="AF39" s="0" t="n">
        <v>15</v>
      </c>
      <c r="AG39" s="0" t="s">
        <v>873</v>
      </c>
      <c r="AH39" s="0" t="n">
        <v>16</v>
      </c>
      <c r="AI39" s="0" t="s">
        <v>874</v>
      </c>
      <c r="AN39" s="0" t="n">
        <v>19</v>
      </c>
      <c r="AO39" s="0" t="s">
        <v>875</v>
      </c>
      <c r="AP39" s="0" t="n">
        <v>20</v>
      </c>
      <c r="AQ39" s="0" t="s">
        <v>876</v>
      </c>
      <c r="AR39" s="0" t="n">
        <v>21</v>
      </c>
      <c r="AS39" s="0" t="s">
        <v>877</v>
      </c>
      <c r="AX39" s="0" t="n">
        <v>24</v>
      </c>
      <c r="AY39" s="0" t="s">
        <v>878</v>
      </c>
      <c r="BB39" s="0" t="n">
        <v>26</v>
      </c>
      <c r="BC39" s="0" t="s">
        <v>879</v>
      </c>
      <c r="BF39" s="0" t="n">
        <v>28</v>
      </c>
      <c r="BG39" s="0" t="s">
        <v>880</v>
      </c>
      <c r="BH39" s="0" t="n">
        <v>29</v>
      </c>
      <c r="BI39" s="0" t="s">
        <v>881</v>
      </c>
      <c r="BJ39" s="0" t="n">
        <v>30</v>
      </c>
      <c r="BK39" s="0" t="s">
        <v>882</v>
      </c>
      <c r="BL39" s="0" t="n">
        <v>31</v>
      </c>
      <c r="BM39" s="0" t="s">
        <v>883</v>
      </c>
      <c r="BN39" s="0" t="n">
        <v>32</v>
      </c>
      <c r="BO39" s="0" t="s">
        <v>884</v>
      </c>
    </row>
    <row r="40" customFormat="false" ht="15" hidden="false" customHeight="false" outlineLevel="0" collapsed="false">
      <c r="L40" s="0" t="n">
        <v>5</v>
      </c>
      <c r="M40" s="0" t="s">
        <v>885</v>
      </c>
      <c r="P40" s="0" t="n">
        <v>7</v>
      </c>
      <c r="Q40" s="0" t="s">
        <v>886</v>
      </c>
      <c r="R40" s="0" t="n">
        <v>8</v>
      </c>
      <c r="S40" s="0" t="s">
        <v>887</v>
      </c>
      <c r="V40" s="0" t="n">
        <v>10</v>
      </c>
      <c r="W40" s="0" t="s">
        <v>888</v>
      </c>
      <c r="X40" s="0" t="n">
        <v>11</v>
      </c>
      <c r="Y40" s="0" t="s">
        <v>889</v>
      </c>
      <c r="Z40" s="0" t="n">
        <v>12</v>
      </c>
      <c r="AA40" s="0" t="s">
        <v>890</v>
      </c>
      <c r="AB40" s="0" t="n">
        <v>13</v>
      </c>
      <c r="AC40" s="0" t="s">
        <v>891</v>
      </c>
      <c r="AD40" s="0" t="n">
        <v>14</v>
      </c>
      <c r="AE40" s="0" t="s">
        <v>375</v>
      </c>
      <c r="AF40" s="0" t="n">
        <v>15</v>
      </c>
      <c r="AG40" s="0" t="s">
        <v>892</v>
      </c>
      <c r="AH40" s="0" t="n">
        <v>16</v>
      </c>
      <c r="AI40" s="0" t="s">
        <v>893</v>
      </c>
      <c r="AN40" s="0" t="n">
        <v>19</v>
      </c>
      <c r="AO40" s="0" t="s">
        <v>894</v>
      </c>
      <c r="AP40" s="0" t="n">
        <v>20</v>
      </c>
      <c r="AQ40" s="0" t="s">
        <v>895</v>
      </c>
      <c r="AR40" s="0" t="n">
        <v>21</v>
      </c>
      <c r="AS40" s="0" t="s">
        <v>896</v>
      </c>
      <c r="AX40" s="0" t="n">
        <v>24</v>
      </c>
      <c r="AY40" s="0" t="s">
        <v>897</v>
      </c>
      <c r="BB40" s="0" t="n">
        <v>26</v>
      </c>
      <c r="BC40" s="0" t="s">
        <v>898</v>
      </c>
      <c r="BF40" s="0" t="n">
        <v>28</v>
      </c>
      <c r="BG40" s="0" t="s">
        <v>899</v>
      </c>
      <c r="BH40" s="0" t="n">
        <v>29</v>
      </c>
      <c r="BI40" s="0" t="s">
        <v>900</v>
      </c>
      <c r="BJ40" s="0" t="n">
        <v>30</v>
      </c>
      <c r="BK40" s="0" t="s">
        <v>901</v>
      </c>
      <c r="BL40" s="0" t="n">
        <v>31</v>
      </c>
      <c r="BM40" s="0" t="s">
        <v>902</v>
      </c>
      <c r="BN40" s="0" t="n">
        <v>32</v>
      </c>
      <c r="BO40" s="0" t="s">
        <v>903</v>
      </c>
    </row>
    <row r="41" customFormat="false" ht="15" hidden="false" customHeight="false" outlineLevel="0" collapsed="false">
      <c r="P41" s="0" t="n">
        <v>7</v>
      </c>
      <c r="Q41" s="0" t="s">
        <v>904</v>
      </c>
      <c r="R41" s="0" t="n">
        <v>8</v>
      </c>
      <c r="S41" s="0" t="s">
        <v>905</v>
      </c>
      <c r="V41" s="0" t="n">
        <v>10</v>
      </c>
      <c r="W41" s="0" t="s">
        <v>906</v>
      </c>
      <c r="X41" s="0" t="n">
        <v>11</v>
      </c>
      <c r="Y41" s="0" t="s">
        <v>907</v>
      </c>
      <c r="Z41" s="0" t="n">
        <v>12</v>
      </c>
      <c r="AA41" s="0" t="s">
        <v>908</v>
      </c>
      <c r="AB41" s="0" t="n">
        <v>13</v>
      </c>
      <c r="AC41" s="0" t="s">
        <v>909</v>
      </c>
      <c r="AD41" s="0" t="n">
        <v>14</v>
      </c>
      <c r="AE41" s="0" t="s">
        <v>910</v>
      </c>
      <c r="AF41" s="0" t="n">
        <v>15</v>
      </c>
      <c r="AG41" s="0" t="s">
        <v>911</v>
      </c>
      <c r="AH41" s="0" t="n">
        <v>16</v>
      </c>
      <c r="AI41" s="0" t="s">
        <v>912</v>
      </c>
      <c r="AN41" s="0" t="n">
        <v>19</v>
      </c>
      <c r="AO41" s="0" t="s">
        <v>913</v>
      </c>
      <c r="AP41" s="0" t="n">
        <v>20</v>
      </c>
      <c r="AQ41" s="0" t="s">
        <v>914</v>
      </c>
      <c r="AR41" s="0" t="n">
        <v>21</v>
      </c>
      <c r="AS41" s="0" t="s">
        <v>915</v>
      </c>
      <c r="AX41" s="0" t="n">
        <v>24</v>
      </c>
      <c r="AY41" s="0" t="s">
        <v>916</v>
      </c>
      <c r="BB41" s="0" t="n">
        <v>26</v>
      </c>
      <c r="BC41" s="0" t="s">
        <v>917</v>
      </c>
      <c r="BF41" s="0" t="n">
        <v>28</v>
      </c>
      <c r="BG41" s="0" t="s">
        <v>918</v>
      </c>
      <c r="BH41" s="0" t="n">
        <v>29</v>
      </c>
      <c r="BI41" s="0" t="s">
        <v>919</v>
      </c>
      <c r="BJ41" s="0" t="n">
        <v>30</v>
      </c>
      <c r="BK41" s="0" t="s">
        <v>920</v>
      </c>
      <c r="BL41" s="0" t="n">
        <v>31</v>
      </c>
      <c r="BM41" s="0" t="s">
        <v>921</v>
      </c>
      <c r="BN41" s="0" t="n">
        <v>32</v>
      </c>
      <c r="BO41" s="0" t="s">
        <v>922</v>
      </c>
    </row>
    <row r="42" customFormat="false" ht="15" hidden="false" customHeight="false" outlineLevel="0" collapsed="false">
      <c r="P42" s="0" t="n">
        <v>7</v>
      </c>
      <c r="Q42" s="0" t="s">
        <v>923</v>
      </c>
      <c r="R42" s="0" t="n">
        <v>8</v>
      </c>
      <c r="S42" s="0" t="s">
        <v>924</v>
      </c>
      <c r="X42" s="0" t="n">
        <v>11</v>
      </c>
      <c r="Y42" s="0" t="s">
        <v>925</v>
      </c>
      <c r="Z42" s="0" t="n">
        <v>12</v>
      </c>
      <c r="AA42" s="0" t="s">
        <v>926</v>
      </c>
      <c r="AB42" s="0" t="n">
        <v>13</v>
      </c>
      <c r="AC42" s="0" t="s">
        <v>927</v>
      </c>
      <c r="AD42" s="0" t="n">
        <v>14</v>
      </c>
      <c r="AE42" s="0" t="s">
        <v>928</v>
      </c>
      <c r="AF42" s="0" t="n">
        <v>15</v>
      </c>
      <c r="AG42" s="0" t="s">
        <v>929</v>
      </c>
      <c r="AH42" s="0" t="n">
        <v>16</v>
      </c>
      <c r="AI42" s="0" t="s">
        <v>930</v>
      </c>
      <c r="AN42" s="0" t="n">
        <v>19</v>
      </c>
      <c r="AO42" s="0" t="s">
        <v>931</v>
      </c>
      <c r="AP42" s="0" t="n">
        <v>20</v>
      </c>
      <c r="AQ42" s="0" t="s">
        <v>932</v>
      </c>
      <c r="AR42" s="0" t="n">
        <v>21</v>
      </c>
      <c r="AS42" s="0" t="s">
        <v>933</v>
      </c>
      <c r="AX42" s="0" t="n">
        <v>24</v>
      </c>
      <c r="AY42" s="0" t="s">
        <v>934</v>
      </c>
      <c r="BB42" s="0" t="n">
        <v>26</v>
      </c>
      <c r="BC42" s="0" t="s">
        <v>629</v>
      </c>
      <c r="BF42" s="0" t="n">
        <v>28</v>
      </c>
      <c r="BG42" s="0" t="s">
        <v>935</v>
      </c>
      <c r="BH42" s="0" t="n">
        <v>29</v>
      </c>
      <c r="BI42" s="0" t="s">
        <v>936</v>
      </c>
      <c r="BJ42" s="0" t="n">
        <v>30</v>
      </c>
      <c r="BK42" s="0" t="s">
        <v>937</v>
      </c>
      <c r="BL42" s="0" t="n">
        <v>31</v>
      </c>
      <c r="BM42" s="0" t="s">
        <v>938</v>
      </c>
      <c r="BN42" s="0" t="n">
        <v>32</v>
      </c>
      <c r="BO42" s="0" t="s">
        <v>939</v>
      </c>
    </row>
    <row r="43" customFormat="false" ht="15" hidden="false" customHeight="false" outlineLevel="0" collapsed="false">
      <c r="P43" s="0" t="n">
        <v>7</v>
      </c>
      <c r="Q43" s="0" t="s">
        <v>940</v>
      </c>
      <c r="R43" s="0" t="n">
        <v>8</v>
      </c>
      <c r="S43" s="0" t="s">
        <v>941</v>
      </c>
      <c r="X43" s="0" t="n">
        <v>11</v>
      </c>
      <c r="Y43" s="0" t="s">
        <v>942</v>
      </c>
      <c r="Z43" s="0" t="n">
        <v>12</v>
      </c>
      <c r="AA43" s="0" t="s">
        <v>943</v>
      </c>
      <c r="AB43" s="0" t="n">
        <v>13</v>
      </c>
      <c r="AC43" s="0" t="s">
        <v>944</v>
      </c>
      <c r="AD43" s="0" t="n">
        <v>14</v>
      </c>
      <c r="AE43" s="0" t="s">
        <v>945</v>
      </c>
      <c r="AF43" s="0" t="n">
        <v>15</v>
      </c>
      <c r="AG43" s="0" t="s">
        <v>946</v>
      </c>
      <c r="AH43" s="0" t="n">
        <v>16</v>
      </c>
      <c r="AI43" s="0" t="s">
        <v>947</v>
      </c>
      <c r="AN43" s="0" t="n">
        <v>19</v>
      </c>
      <c r="AO43" s="0" t="s">
        <v>948</v>
      </c>
      <c r="AP43" s="0" t="n">
        <v>20</v>
      </c>
      <c r="AQ43" s="0" t="s">
        <v>949</v>
      </c>
      <c r="AR43" s="0" t="n">
        <v>21</v>
      </c>
      <c r="AS43" s="0" t="s">
        <v>950</v>
      </c>
      <c r="AX43" s="0" t="n">
        <v>24</v>
      </c>
      <c r="AY43" s="0" t="s">
        <v>951</v>
      </c>
      <c r="BB43" s="0" t="n">
        <v>26</v>
      </c>
      <c r="BC43" s="0" t="s">
        <v>952</v>
      </c>
      <c r="BF43" s="0" t="n">
        <v>28</v>
      </c>
      <c r="BG43" s="0" t="s">
        <v>953</v>
      </c>
      <c r="BH43" s="0" t="n">
        <v>29</v>
      </c>
      <c r="BI43" s="0" t="s">
        <v>954</v>
      </c>
      <c r="BJ43" s="0" t="n">
        <v>30</v>
      </c>
      <c r="BK43" s="0" t="s">
        <v>955</v>
      </c>
      <c r="BL43" s="0" t="n">
        <v>31</v>
      </c>
      <c r="BM43" s="0" t="s">
        <v>956</v>
      </c>
      <c r="BN43" s="0" t="n">
        <v>32</v>
      </c>
      <c r="BO43" s="0" t="s">
        <v>957</v>
      </c>
    </row>
    <row r="44" customFormat="false" ht="15" hidden="false" customHeight="false" outlineLevel="0" collapsed="false">
      <c r="B44" s="0" t="s">
        <v>958</v>
      </c>
      <c r="E44" s="0" t="s">
        <v>959</v>
      </c>
      <c r="P44" s="0" t="n">
        <v>7</v>
      </c>
      <c r="Q44" s="0" t="s">
        <v>960</v>
      </c>
      <c r="R44" s="0" t="n">
        <v>8</v>
      </c>
      <c r="S44" s="0" t="s">
        <v>961</v>
      </c>
      <c r="X44" s="0" t="n">
        <v>11</v>
      </c>
      <c r="Y44" s="0" t="s">
        <v>962</v>
      </c>
      <c r="Z44" s="0" t="n">
        <v>12</v>
      </c>
      <c r="AA44" s="0" t="s">
        <v>963</v>
      </c>
      <c r="AB44" s="0" t="n">
        <v>13</v>
      </c>
      <c r="AC44" s="0" t="s">
        <v>964</v>
      </c>
      <c r="AD44" s="0" t="n">
        <v>14</v>
      </c>
      <c r="AE44" s="0" t="s">
        <v>965</v>
      </c>
      <c r="AF44" s="0" t="n">
        <v>15</v>
      </c>
      <c r="AG44" s="0" t="s">
        <v>966</v>
      </c>
      <c r="AH44" s="0" t="n">
        <v>16</v>
      </c>
      <c r="AI44" s="0" t="s">
        <v>967</v>
      </c>
      <c r="AN44" s="0" t="n">
        <v>19</v>
      </c>
      <c r="AO44" s="0" t="s">
        <v>968</v>
      </c>
      <c r="AP44" s="0" t="n">
        <v>20</v>
      </c>
      <c r="AQ44" s="0" t="s">
        <v>969</v>
      </c>
      <c r="AR44" s="0" t="n">
        <v>21</v>
      </c>
      <c r="AS44" s="0" t="s">
        <v>970</v>
      </c>
      <c r="AX44" s="0" t="n">
        <v>24</v>
      </c>
      <c r="AY44" s="0" t="s">
        <v>971</v>
      </c>
      <c r="BB44" s="0" t="n">
        <v>26</v>
      </c>
      <c r="BC44" s="0" t="s">
        <v>972</v>
      </c>
      <c r="BF44" s="0" t="n">
        <v>28</v>
      </c>
      <c r="BG44" s="0" t="s">
        <v>973</v>
      </c>
      <c r="BH44" s="0" t="n">
        <v>29</v>
      </c>
      <c r="BI44" s="0" t="s">
        <v>974</v>
      </c>
      <c r="BJ44" s="0" t="n">
        <v>30</v>
      </c>
      <c r="BK44" s="0" t="s">
        <v>975</v>
      </c>
      <c r="BL44" s="0" t="n">
        <v>31</v>
      </c>
      <c r="BM44" s="0" t="s">
        <v>976</v>
      </c>
      <c r="BN44" s="0" t="n">
        <v>32</v>
      </c>
      <c r="BO44" s="0" t="s">
        <v>977</v>
      </c>
    </row>
    <row r="45" customFormat="false" ht="15" hidden="false" customHeight="false" outlineLevel="0" collapsed="false">
      <c r="B45" s="0" t="s">
        <v>978</v>
      </c>
      <c r="E45" s="0" t="n">
        <v>2017</v>
      </c>
      <c r="P45" s="0" t="n">
        <v>7</v>
      </c>
      <c r="Q45" s="0" t="s">
        <v>979</v>
      </c>
      <c r="R45" s="0" t="n">
        <v>8</v>
      </c>
      <c r="S45" s="0" t="s">
        <v>980</v>
      </c>
      <c r="X45" s="0" t="n">
        <v>11</v>
      </c>
      <c r="Y45" s="0" t="s">
        <v>953</v>
      </c>
      <c r="Z45" s="0" t="n">
        <v>12</v>
      </c>
      <c r="AA45" s="0" t="s">
        <v>981</v>
      </c>
      <c r="AB45" s="0" t="n">
        <v>13</v>
      </c>
      <c r="AC45" s="0" t="s">
        <v>982</v>
      </c>
      <c r="AD45" s="0" t="n">
        <v>14</v>
      </c>
      <c r="AE45" s="0" t="s">
        <v>983</v>
      </c>
      <c r="AF45" s="0" t="n">
        <v>15</v>
      </c>
      <c r="AG45" s="0" t="s">
        <v>984</v>
      </c>
      <c r="AH45" s="0" t="n">
        <v>16</v>
      </c>
      <c r="AI45" s="0" t="s">
        <v>985</v>
      </c>
      <c r="AN45" s="0" t="n">
        <v>19</v>
      </c>
      <c r="AO45" s="0" t="s">
        <v>986</v>
      </c>
      <c r="AP45" s="0" t="n">
        <v>20</v>
      </c>
      <c r="AQ45" s="0" t="s">
        <v>987</v>
      </c>
      <c r="AR45" s="0" t="n">
        <v>21</v>
      </c>
      <c r="AS45" s="0" t="s">
        <v>988</v>
      </c>
      <c r="AX45" s="0" t="n">
        <v>24</v>
      </c>
      <c r="AY45" s="0" t="s">
        <v>989</v>
      </c>
      <c r="BB45" s="0" t="n">
        <v>26</v>
      </c>
      <c r="BC45" s="0" t="s">
        <v>990</v>
      </c>
      <c r="BF45" s="0" t="n">
        <v>28</v>
      </c>
      <c r="BG45" s="0" t="s">
        <v>991</v>
      </c>
      <c r="BH45" s="0" t="n">
        <v>29</v>
      </c>
      <c r="BI45" s="0" t="s">
        <v>992</v>
      </c>
      <c r="BJ45" s="0" t="n">
        <v>30</v>
      </c>
      <c r="BK45" s="0" t="s">
        <v>993</v>
      </c>
      <c r="BL45" s="0" t="n">
        <v>31</v>
      </c>
      <c r="BM45" s="0" t="s">
        <v>994</v>
      </c>
      <c r="BN45" s="0" t="n">
        <v>32</v>
      </c>
      <c r="BO45" s="0" t="s">
        <v>995</v>
      </c>
    </row>
    <row r="46" customFormat="false" ht="15" hidden="false" customHeight="false" outlineLevel="0" collapsed="false">
      <c r="B46" s="0" t="s">
        <v>996</v>
      </c>
      <c r="E46" s="0" t="n">
        <v>2018</v>
      </c>
      <c r="P46" s="0" t="n">
        <v>7</v>
      </c>
      <c r="Q46" s="0" t="s">
        <v>997</v>
      </c>
      <c r="R46" s="0" t="n">
        <v>8</v>
      </c>
      <c r="S46" s="0" t="s">
        <v>476</v>
      </c>
      <c r="X46" s="0" t="n">
        <v>11</v>
      </c>
      <c r="Y46" s="0" t="s">
        <v>973</v>
      </c>
      <c r="Z46" s="0" t="n">
        <v>12</v>
      </c>
      <c r="AA46" s="0" t="s">
        <v>998</v>
      </c>
      <c r="AB46" s="0" t="n">
        <v>13</v>
      </c>
      <c r="AC46" s="0" t="s">
        <v>999</v>
      </c>
      <c r="AD46" s="0" t="n">
        <v>14</v>
      </c>
      <c r="AE46" s="0" t="s">
        <v>1000</v>
      </c>
      <c r="AF46" s="0" t="n">
        <v>15</v>
      </c>
      <c r="AG46" s="0" t="s">
        <v>1001</v>
      </c>
      <c r="AH46" s="0" t="n">
        <v>16</v>
      </c>
      <c r="AI46" s="0" t="s">
        <v>404</v>
      </c>
      <c r="AN46" s="0" t="n">
        <v>19</v>
      </c>
      <c r="AO46" s="0" t="s">
        <v>1002</v>
      </c>
      <c r="AP46" s="0" t="n">
        <v>20</v>
      </c>
      <c r="AQ46" s="0" t="s">
        <v>1003</v>
      </c>
      <c r="AR46" s="0" t="n">
        <v>21</v>
      </c>
      <c r="AS46" s="0" t="s">
        <v>1004</v>
      </c>
      <c r="AX46" s="0" t="n">
        <v>24</v>
      </c>
      <c r="AY46" s="0" t="s">
        <v>1005</v>
      </c>
      <c r="BB46" s="0" t="n">
        <v>26</v>
      </c>
      <c r="BC46" s="0" t="s">
        <v>1006</v>
      </c>
      <c r="BH46" s="0" t="n">
        <v>29</v>
      </c>
      <c r="BI46" s="0" t="s">
        <v>1007</v>
      </c>
      <c r="BJ46" s="0" t="n">
        <v>30</v>
      </c>
      <c r="BK46" s="0" t="s">
        <v>1008</v>
      </c>
      <c r="BL46" s="0" t="n">
        <v>31</v>
      </c>
      <c r="BM46" s="0" t="s">
        <v>1009</v>
      </c>
      <c r="BN46" s="0" t="n">
        <v>32</v>
      </c>
      <c r="BO46" s="0" t="s">
        <v>40</v>
      </c>
    </row>
    <row r="47" customFormat="false" ht="15" hidden="false" customHeight="false" outlineLevel="0" collapsed="false">
      <c r="B47" s="0" t="s">
        <v>1010</v>
      </c>
      <c r="E47" s="0" t="n">
        <v>2019</v>
      </c>
      <c r="P47" s="0" t="n">
        <v>7</v>
      </c>
      <c r="Q47" s="0" t="s">
        <v>1011</v>
      </c>
      <c r="R47" s="0" t="n">
        <v>8</v>
      </c>
      <c r="S47" s="0" t="s">
        <v>1012</v>
      </c>
      <c r="X47" s="0" t="n">
        <v>11</v>
      </c>
      <c r="Y47" s="0" t="s">
        <v>1013</v>
      </c>
      <c r="Z47" s="0" t="n">
        <v>12</v>
      </c>
      <c r="AA47" s="0" t="s">
        <v>1014</v>
      </c>
      <c r="AB47" s="0" t="n">
        <v>13</v>
      </c>
      <c r="AC47" s="0" t="s">
        <v>1015</v>
      </c>
      <c r="AD47" s="0" t="n">
        <v>14</v>
      </c>
      <c r="AE47" s="0" t="s">
        <v>1016</v>
      </c>
      <c r="AF47" s="0" t="n">
        <v>15</v>
      </c>
      <c r="AG47" s="0" t="s">
        <v>1017</v>
      </c>
      <c r="AH47" s="0" t="n">
        <v>16</v>
      </c>
      <c r="AI47" s="0" t="s">
        <v>1018</v>
      </c>
      <c r="AN47" s="0" t="n">
        <v>19</v>
      </c>
      <c r="AO47" s="0" t="s">
        <v>1019</v>
      </c>
      <c r="AP47" s="0" t="n">
        <v>20</v>
      </c>
      <c r="AQ47" s="0" t="s">
        <v>1020</v>
      </c>
      <c r="AR47" s="0" t="n">
        <v>21</v>
      </c>
      <c r="AS47" s="0" t="s">
        <v>1021</v>
      </c>
      <c r="AX47" s="0" t="n">
        <v>24</v>
      </c>
      <c r="AY47" s="0" t="s">
        <v>1022</v>
      </c>
      <c r="BB47" s="0" t="n">
        <v>26</v>
      </c>
      <c r="BC47" s="0" t="s">
        <v>1023</v>
      </c>
      <c r="BH47" s="0" t="n">
        <v>29</v>
      </c>
      <c r="BI47" s="0" t="s">
        <v>1024</v>
      </c>
      <c r="BJ47" s="0" t="n">
        <v>30</v>
      </c>
      <c r="BK47" s="0" t="s">
        <v>1025</v>
      </c>
      <c r="BL47" s="0" t="n">
        <v>31</v>
      </c>
      <c r="BM47" s="0" t="s">
        <v>1026</v>
      </c>
      <c r="BN47" s="0" t="n">
        <v>32</v>
      </c>
      <c r="BO47" s="0" t="s">
        <v>1027</v>
      </c>
    </row>
    <row r="48" customFormat="false" ht="15" hidden="false" customHeight="false" outlineLevel="0" collapsed="false">
      <c r="B48" s="0" t="s">
        <v>1028</v>
      </c>
      <c r="E48" s="0" t="n">
        <v>2020</v>
      </c>
      <c r="P48" s="0" t="n">
        <v>7</v>
      </c>
      <c r="Q48" s="0" t="s">
        <v>1029</v>
      </c>
      <c r="R48" s="0" t="n">
        <v>8</v>
      </c>
      <c r="S48" s="0" t="s">
        <v>30</v>
      </c>
      <c r="X48" s="0" t="n">
        <v>11</v>
      </c>
      <c r="Y48" s="0" t="s">
        <v>1030</v>
      </c>
      <c r="Z48" s="0" t="n">
        <v>12</v>
      </c>
      <c r="AA48" s="0" t="s">
        <v>1031</v>
      </c>
      <c r="AB48" s="0" t="n">
        <v>13</v>
      </c>
      <c r="AC48" s="0" t="s">
        <v>1032</v>
      </c>
      <c r="AD48" s="0" t="n">
        <v>14</v>
      </c>
      <c r="AE48" s="0" t="s">
        <v>1033</v>
      </c>
      <c r="AF48" s="0" t="n">
        <v>15</v>
      </c>
      <c r="AG48" s="0" t="s">
        <v>1034</v>
      </c>
      <c r="AH48" s="0" t="n">
        <v>16</v>
      </c>
      <c r="AI48" s="0" t="s">
        <v>1035</v>
      </c>
      <c r="AN48" s="0" t="n">
        <v>19</v>
      </c>
      <c r="AO48" s="0" t="s">
        <v>1036</v>
      </c>
      <c r="AP48" s="0" t="n">
        <v>20</v>
      </c>
      <c r="AQ48" s="0" t="s">
        <v>1037</v>
      </c>
      <c r="AR48" s="0" t="n">
        <v>21</v>
      </c>
      <c r="AS48" s="0" t="s">
        <v>1038</v>
      </c>
      <c r="AX48" s="0" t="n">
        <v>24</v>
      </c>
      <c r="AY48" s="0" t="s">
        <v>1039</v>
      </c>
      <c r="BB48" s="0" t="n">
        <v>26</v>
      </c>
      <c r="BC48" s="0" t="s">
        <v>1040</v>
      </c>
      <c r="BH48" s="0" t="n">
        <v>29</v>
      </c>
      <c r="BI48" s="0" t="s">
        <v>1041</v>
      </c>
      <c r="BJ48" s="0" t="n">
        <v>30</v>
      </c>
      <c r="BK48" s="0" t="s">
        <v>1042</v>
      </c>
      <c r="BL48" s="0" t="n">
        <v>31</v>
      </c>
      <c r="BM48" s="0" t="s">
        <v>1043</v>
      </c>
      <c r="BN48" s="0" t="n">
        <v>32</v>
      </c>
      <c r="BO48" s="0" t="s">
        <v>1044</v>
      </c>
    </row>
    <row r="49" customFormat="false" ht="15" hidden="false" customHeight="false" outlineLevel="0" collapsed="false">
      <c r="E49" s="0" t="n">
        <v>2021</v>
      </c>
      <c r="P49" s="0" t="n">
        <v>7</v>
      </c>
      <c r="Q49" s="0" t="s">
        <v>1045</v>
      </c>
      <c r="R49" s="0" t="n">
        <v>8</v>
      </c>
      <c r="S49" s="0" t="s">
        <v>1046</v>
      </c>
      <c r="Z49" s="0" t="n">
        <v>12</v>
      </c>
      <c r="AA49" s="0" t="s">
        <v>1047</v>
      </c>
      <c r="AB49" s="0" t="n">
        <v>13</v>
      </c>
      <c r="AC49" s="0" t="s">
        <v>1048</v>
      </c>
      <c r="AD49" s="0" t="n">
        <v>14</v>
      </c>
      <c r="AE49" s="0" t="s">
        <v>1049</v>
      </c>
      <c r="AF49" s="0" t="n">
        <v>15</v>
      </c>
      <c r="AG49" s="0" t="s">
        <v>1050</v>
      </c>
      <c r="AH49" s="0" t="n">
        <v>16</v>
      </c>
      <c r="AI49" s="0" t="s">
        <v>427</v>
      </c>
      <c r="AN49" s="0" t="n">
        <v>19</v>
      </c>
      <c r="AO49" s="0" t="s">
        <v>1051</v>
      </c>
      <c r="AP49" s="0" t="n">
        <v>20</v>
      </c>
      <c r="AQ49" s="0" t="s">
        <v>1052</v>
      </c>
      <c r="AR49" s="0" t="n">
        <v>21</v>
      </c>
      <c r="AS49" s="0" t="s">
        <v>1053</v>
      </c>
      <c r="AX49" s="0" t="n">
        <v>24</v>
      </c>
      <c r="AY49" s="0" t="s">
        <v>1054</v>
      </c>
      <c r="BB49" s="0" t="n">
        <v>26</v>
      </c>
      <c r="BC49" s="0" t="s">
        <v>1055</v>
      </c>
      <c r="BH49" s="0" t="n">
        <v>29</v>
      </c>
      <c r="BI49" s="0" t="s">
        <v>1056</v>
      </c>
      <c r="BJ49" s="0" t="n">
        <v>30</v>
      </c>
      <c r="BK49" s="0" t="s">
        <v>1057</v>
      </c>
      <c r="BL49" s="0" t="n">
        <v>31</v>
      </c>
      <c r="BM49" s="0" t="s">
        <v>1058</v>
      </c>
      <c r="BN49" s="0" t="n">
        <v>32</v>
      </c>
      <c r="BO49" s="0" t="s">
        <v>1059</v>
      </c>
    </row>
    <row r="50" customFormat="false" ht="15" hidden="false" customHeight="false" outlineLevel="0" collapsed="false">
      <c r="E50" s="0" t="n">
        <v>2022</v>
      </c>
      <c r="P50" s="0" t="n">
        <v>7</v>
      </c>
      <c r="Q50" s="0" t="s">
        <v>1060</v>
      </c>
      <c r="R50" s="0" t="n">
        <v>8</v>
      </c>
      <c r="S50" s="0" t="s">
        <v>1061</v>
      </c>
      <c r="Z50" s="0" t="n">
        <v>12</v>
      </c>
      <c r="AA50" s="0" t="s">
        <v>1062</v>
      </c>
      <c r="AB50" s="0" t="n">
        <v>13</v>
      </c>
      <c r="AC50" s="0" t="s">
        <v>1063</v>
      </c>
      <c r="AD50" s="0" t="n">
        <v>14</v>
      </c>
      <c r="AE50" s="0" t="s">
        <v>189</v>
      </c>
      <c r="AF50" s="0" t="n">
        <v>15</v>
      </c>
      <c r="AG50" s="0" t="s">
        <v>1064</v>
      </c>
      <c r="AH50" s="0" t="n">
        <v>16</v>
      </c>
      <c r="AI50" s="0" t="s">
        <v>1065</v>
      </c>
      <c r="AN50" s="0" t="n">
        <v>19</v>
      </c>
      <c r="AO50" s="0" t="s">
        <v>817</v>
      </c>
      <c r="AP50" s="0" t="n">
        <v>20</v>
      </c>
      <c r="AQ50" s="0" t="s">
        <v>1066</v>
      </c>
      <c r="AR50" s="0" t="n">
        <v>21</v>
      </c>
      <c r="AS50" s="0" t="s">
        <v>1067</v>
      </c>
      <c r="AX50" s="0" t="n">
        <v>24</v>
      </c>
      <c r="AY50" s="0" t="s">
        <v>1068</v>
      </c>
      <c r="BB50" s="0" t="n">
        <v>26</v>
      </c>
      <c r="BC50" s="0" t="s">
        <v>1069</v>
      </c>
      <c r="BH50" s="0" t="n">
        <v>29</v>
      </c>
      <c r="BI50" s="0" t="s">
        <v>1070</v>
      </c>
      <c r="BJ50" s="0" t="n">
        <v>30</v>
      </c>
      <c r="BK50" s="0" t="s">
        <v>1071</v>
      </c>
      <c r="BL50" s="0" t="n">
        <v>31</v>
      </c>
      <c r="BM50" s="0" t="s">
        <v>1072</v>
      </c>
      <c r="BN50" s="0" t="n">
        <v>32</v>
      </c>
      <c r="BO50" s="0" t="s">
        <v>1073</v>
      </c>
    </row>
    <row r="51" customFormat="false" ht="15" hidden="false" customHeight="false" outlineLevel="0" collapsed="false">
      <c r="E51" s="0" t="n">
        <v>2023</v>
      </c>
      <c r="P51" s="0" t="n">
        <v>7</v>
      </c>
      <c r="Q51" s="0" t="s">
        <v>1074</v>
      </c>
      <c r="R51" s="0" t="n">
        <v>8</v>
      </c>
      <c r="S51" s="0" t="s">
        <v>1075</v>
      </c>
      <c r="Z51" s="0" t="n">
        <v>12</v>
      </c>
      <c r="AA51" s="0" t="s">
        <v>1076</v>
      </c>
      <c r="AB51" s="0" t="n">
        <v>13</v>
      </c>
      <c r="AC51" s="0" t="s">
        <v>1077</v>
      </c>
      <c r="AD51" s="0" t="n">
        <v>14</v>
      </c>
      <c r="AE51" s="0" t="s">
        <v>1078</v>
      </c>
      <c r="AF51" s="0" t="n">
        <v>15</v>
      </c>
      <c r="AG51" s="0" t="s">
        <v>1079</v>
      </c>
      <c r="AH51" s="0" t="n">
        <v>16</v>
      </c>
      <c r="AI51" s="0" t="s">
        <v>1080</v>
      </c>
      <c r="AN51" s="0" t="n">
        <v>19</v>
      </c>
      <c r="AO51" s="0" t="s">
        <v>1081</v>
      </c>
      <c r="AP51" s="0" t="n">
        <v>20</v>
      </c>
      <c r="AQ51" s="0" t="s">
        <v>1082</v>
      </c>
      <c r="AR51" s="0" t="n">
        <v>21</v>
      </c>
      <c r="AS51" s="0" t="s">
        <v>1083</v>
      </c>
      <c r="AX51" s="0" t="n">
        <v>24</v>
      </c>
      <c r="AY51" s="0" t="s">
        <v>1084</v>
      </c>
      <c r="BB51" s="0" t="n">
        <v>26</v>
      </c>
      <c r="BC51" s="0" t="s">
        <v>1085</v>
      </c>
      <c r="BH51" s="0" t="n">
        <v>29</v>
      </c>
      <c r="BI51" s="0" t="s">
        <v>1086</v>
      </c>
      <c r="BJ51" s="0" t="n">
        <v>30</v>
      </c>
      <c r="BK51" s="0" t="s">
        <v>1038</v>
      </c>
      <c r="BL51" s="0" t="n">
        <v>31</v>
      </c>
      <c r="BM51" s="0" t="s">
        <v>1087</v>
      </c>
      <c r="BN51" s="0" t="n">
        <v>32</v>
      </c>
      <c r="BO51" s="0" t="s">
        <v>1088</v>
      </c>
    </row>
    <row r="52" customFormat="false" ht="15" hidden="false" customHeight="false" outlineLevel="0" collapsed="false">
      <c r="E52" s="0" t="n">
        <v>2024</v>
      </c>
      <c r="P52" s="0" t="n">
        <v>7</v>
      </c>
      <c r="Q52" s="0" t="s">
        <v>1089</v>
      </c>
      <c r="R52" s="0" t="n">
        <v>8</v>
      </c>
      <c r="S52" s="0" t="s">
        <v>1090</v>
      </c>
      <c r="Z52" s="0" t="n">
        <v>12</v>
      </c>
      <c r="AA52" s="0" t="s">
        <v>1091</v>
      </c>
      <c r="AB52" s="0" t="n">
        <v>13</v>
      </c>
      <c r="AC52" s="0" t="s">
        <v>1092</v>
      </c>
      <c r="AD52" s="0" t="n">
        <v>14</v>
      </c>
      <c r="AE52" s="0" t="s">
        <v>1093</v>
      </c>
      <c r="AF52" s="0" t="n">
        <v>15</v>
      </c>
      <c r="AG52" s="0" t="s">
        <v>1094</v>
      </c>
      <c r="AH52" s="0" t="n">
        <v>16</v>
      </c>
      <c r="AI52" s="0" t="s">
        <v>1095</v>
      </c>
      <c r="AN52" s="0" t="n">
        <v>19</v>
      </c>
      <c r="AO52" s="0" t="s">
        <v>1096</v>
      </c>
      <c r="AP52" s="0" t="n">
        <v>20</v>
      </c>
      <c r="AQ52" s="0" t="s">
        <v>1097</v>
      </c>
      <c r="AR52" s="0" t="n">
        <v>21</v>
      </c>
      <c r="AS52" s="0" t="s">
        <v>1098</v>
      </c>
      <c r="AX52" s="0" t="n">
        <v>24</v>
      </c>
      <c r="AY52" s="0" t="s">
        <v>1099</v>
      </c>
      <c r="BB52" s="0" t="n">
        <v>26</v>
      </c>
      <c r="BC52" s="0" t="s">
        <v>1100</v>
      </c>
      <c r="BH52" s="0" t="n">
        <v>29</v>
      </c>
      <c r="BI52" s="0" t="s">
        <v>42</v>
      </c>
      <c r="BJ52" s="0" t="n">
        <v>30</v>
      </c>
      <c r="BK52" s="0" t="s">
        <v>1101</v>
      </c>
      <c r="BL52" s="0" t="n">
        <v>31</v>
      </c>
      <c r="BM52" s="0" t="s">
        <v>1102</v>
      </c>
      <c r="BN52" s="0" t="n">
        <v>32</v>
      </c>
      <c r="BO52" s="0" t="s">
        <v>1103</v>
      </c>
    </row>
    <row r="53" customFormat="false" ht="15" hidden="false" customHeight="false" outlineLevel="0" collapsed="false">
      <c r="E53" s="0" t="n">
        <v>2025</v>
      </c>
      <c r="P53" s="0" t="n">
        <v>7</v>
      </c>
      <c r="Q53" s="0" t="s">
        <v>427</v>
      </c>
      <c r="R53" s="0" t="n">
        <v>8</v>
      </c>
      <c r="S53" s="0" t="s">
        <v>524</v>
      </c>
      <c r="Z53" s="0" t="n">
        <v>12</v>
      </c>
      <c r="AA53" s="0" t="s">
        <v>1104</v>
      </c>
      <c r="AB53" s="0" t="n">
        <v>13</v>
      </c>
      <c r="AC53" s="0" t="s">
        <v>1105</v>
      </c>
      <c r="AD53" s="0" t="n">
        <v>14</v>
      </c>
      <c r="AE53" s="0" t="s">
        <v>1106</v>
      </c>
      <c r="AF53" s="0" t="n">
        <v>15</v>
      </c>
      <c r="AG53" s="0" t="s">
        <v>1107</v>
      </c>
      <c r="AH53" s="0" t="n">
        <v>16</v>
      </c>
      <c r="AI53" s="0" t="s">
        <v>557</v>
      </c>
      <c r="AN53" s="0" t="n">
        <v>19</v>
      </c>
      <c r="AO53" s="0" t="s">
        <v>1108</v>
      </c>
      <c r="AP53" s="0" t="n">
        <v>20</v>
      </c>
      <c r="AQ53" s="0" t="s">
        <v>1109</v>
      </c>
      <c r="AR53" s="0" t="n">
        <v>21</v>
      </c>
      <c r="AS53" s="0" t="s">
        <v>443</v>
      </c>
      <c r="AX53" s="0" t="n">
        <v>24</v>
      </c>
      <c r="AY53" s="0" t="s">
        <v>1110</v>
      </c>
      <c r="BB53" s="0" t="n">
        <v>26</v>
      </c>
      <c r="BC53" s="0" t="s">
        <v>1111</v>
      </c>
      <c r="BH53" s="0" t="n">
        <v>29</v>
      </c>
      <c r="BI53" s="0" t="s">
        <v>1112</v>
      </c>
      <c r="BJ53" s="0" t="n">
        <v>30</v>
      </c>
      <c r="BK53" s="0" t="s">
        <v>1113</v>
      </c>
      <c r="BL53" s="0" t="n">
        <v>31</v>
      </c>
      <c r="BM53" s="0" t="s">
        <v>1114</v>
      </c>
      <c r="BN53" s="0" t="n">
        <v>32</v>
      </c>
      <c r="BO53" s="0" t="s">
        <v>1115</v>
      </c>
    </row>
    <row r="54" customFormat="false" ht="15" hidden="false" customHeight="false" outlineLevel="0" collapsed="false">
      <c r="E54" s="0" t="n">
        <v>2026</v>
      </c>
      <c r="P54" s="0" t="n">
        <v>7</v>
      </c>
      <c r="Q54" s="0" t="s">
        <v>1116</v>
      </c>
      <c r="R54" s="0" t="n">
        <v>8</v>
      </c>
      <c r="S54" s="0" t="s">
        <v>1117</v>
      </c>
      <c r="Z54" s="0" t="n">
        <v>12</v>
      </c>
      <c r="AA54" s="0" t="s">
        <v>1118</v>
      </c>
      <c r="AB54" s="0" t="n">
        <v>13</v>
      </c>
      <c r="AC54" s="0" t="s">
        <v>1119</v>
      </c>
      <c r="AD54" s="0" t="n">
        <v>14</v>
      </c>
      <c r="AE54" s="0" t="s">
        <v>1120</v>
      </c>
      <c r="AF54" s="0" t="n">
        <v>15</v>
      </c>
      <c r="AG54" s="0" t="s">
        <v>76</v>
      </c>
      <c r="AH54" s="0" t="n">
        <v>16</v>
      </c>
      <c r="AI54" s="0" t="s">
        <v>235</v>
      </c>
      <c r="AP54" s="0" t="n">
        <v>20</v>
      </c>
      <c r="AQ54" s="0" t="s">
        <v>1121</v>
      </c>
      <c r="AR54" s="0" t="n">
        <v>21</v>
      </c>
      <c r="AS54" s="0" t="s">
        <v>1122</v>
      </c>
      <c r="AX54" s="0" t="n">
        <v>24</v>
      </c>
      <c r="AY54" s="0" t="s">
        <v>1123</v>
      </c>
      <c r="BB54" s="0" t="n">
        <v>26</v>
      </c>
      <c r="BC54" s="0" t="s">
        <v>648</v>
      </c>
      <c r="BH54" s="0" t="n">
        <v>29</v>
      </c>
      <c r="BI54" s="0" t="s">
        <v>1124</v>
      </c>
      <c r="BJ54" s="0" t="n">
        <v>30</v>
      </c>
      <c r="BK54" s="0" t="s">
        <v>1125</v>
      </c>
      <c r="BL54" s="0" t="n">
        <v>31</v>
      </c>
      <c r="BM54" s="0" t="s">
        <v>1126</v>
      </c>
      <c r="BN54" s="0" t="n">
        <v>32</v>
      </c>
      <c r="BO54" s="0" t="s">
        <v>1127</v>
      </c>
    </row>
    <row r="55" customFormat="false" ht="15" hidden="false" customHeight="false" outlineLevel="0" collapsed="false">
      <c r="E55" s="0" t="n">
        <v>2027</v>
      </c>
      <c r="P55" s="0" t="n">
        <v>7</v>
      </c>
      <c r="Q55" s="0" t="s">
        <v>1128</v>
      </c>
      <c r="R55" s="0" t="n">
        <v>8</v>
      </c>
      <c r="S55" s="0" t="s">
        <v>1129</v>
      </c>
      <c r="Z55" s="0" t="n">
        <v>12</v>
      </c>
      <c r="AA55" s="0" t="s">
        <v>1130</v>
      </c>
      <c r="AB55" s="0" t="n">
        <v>13</v>
      </c>
      <c r="AC55" s="0" t="s">
        <v>1131</v>
      </c>
      <c r="AD55" s="0" t="n">
        <v>14</v>
      </c>
      <c r="AE55" s="0" t="s">
        <v>1132</v>
      </c>
      <c r="AF55" s="0" t="n">
        <v>15</v>
      </c>
      <c r="AG55" s="0" t="s">
        <v>1133</v>
      </c>
      <c r="AH55" s="0" t="n">
        <v>16</v>
      </c>
      <c r="AI55" s="0" t="s">
        <v>1134</v>
      </c>
      <c r="AP55" s="0" t="n">
        <v>20</v>
      </c>
      <c r="AQ55" s="0" t="s">
        <v>1135</v>
      </c>
      <c r="AR55" s="0" t="n">
        <v>21</v>
      </c>
      <c r="AS55" s="0" t="s">
        <v>740</v>
      </c>
      <c r="AX55" s="0" t="n">
        <v>24</v>
      </c>
      <c r="AY55" s="0" t="s">
        <v>1136</v>
      </c>
      <c r="BB55" s="0" t="n">
        <v>26</v>
      </c>
      <c r="BC55" s="0" t="s">
        <v>469</v>
      </c>
      <c r="BH55" s="0" t="n">
        <v>29</v>
      </c>
      <c r="BI55" s="0" t="s">
        <v>1137</v>
      </c>
      <c r="BJ55" s="0" t="n">
        <v>30</v>
      </c>
      <c r="BK55" s="0" t="s">
        <v>1138</v>
      </c>
      <c r="BL55" s="0" t="n">
        <v>31</v>
      </c>
      <c r="BM55" s="0" t="s">
        <v>1139</v>
      </c>
      <c r="BN55" s="0" t="n">
        <v>32</v>
      </c>
      <c r="BO55" s="0" t="s">
        <v>1140</v>
      </c>
    </row>
    <row r="56" customFormat="false" ht="15" hidden="false" customHeight="false" outlineLevel="0" collapsed="false">
      <c r="E56" s="0" t="n">
        <v>2028</v>
      </c>
      <c r="P56" s="0" t="n">
        <v>7</v>
      </c>
      <c r="Q56" s="0" t="s">
        <v>1141</v>
      </c>
      <c r="R56" s="0" t="n">
        <v>8</v>
      </c>
      <c r="S56" s="0" t="s">
        <v>1142</v>
      </c>
      <c r="Z56" s="0" t="n">
        <v>12</v>
      </c>
      <c r="AA56" s="0" t="s">
        <v>1143</v>
      </c>
      <c r="AB56" s="0" t="n">
        <v>13</v>
      </c>
      <c r="AC56" s="0" t="s">
        <v>1144</v>
      </c>
      <c r="AD56" s="0" t="n">
        <v>14</v>
      </c>
      <c r="AE56" s="0" t="s">
        <v>1145</v>
      </c>
      <c r="AF56" s="0" t="n">
        <v>15</v>
      </c>
      <c r="AG56" s="0" t="s">
        <v>1146</v>
      </c>
      <c r="AH56" s="0" t="n">
        <v>16</v>
      </c>
      <c r="AI56" s="0" t="s">
        <v>1147</v>
      </c>
      <c r="AP56" s="0" t="n">
        <v>20</v>
      </c>
      <c r="AQ56" s="0" t="s">
        <v>1148</v>
      </c>
      <c r="AR56" s="0" t="n">
        <v>21</v>
      </c>
      <c r="AS56" s="0" t="s">
        <v>1149</v>
      </c>
      <c r="AX56" s="0" t="n">
        <v>24</v>
      </c>
      <c r="AY56" s="0" t="s">
        <v>1150</v>
      </c>
      <c r="BB56" s="0" t="n">
        <v>26</v>
      </c>
      <c r="BC56" s="0" t="s">
        <v>1151</v>
      </c>
      <c r="BH56" s="0" t="n">
        <v>29</v>
      </c>
      <c r="BI56" s="0" t="s">
        <v>1152</v>
      </c>
      <c r="BJ56" s="0" t="n">
        <v>30</v>
      </c>
      <c r="BK56" s="0" t="s">
        <v>1153</v>
      </c>
      <c r="BL56" s="0" t="n">
        <v>31</v>
      </c>
      <c r="BM56" s="0" t="s">
        <v>1154</v>
      </c>
      <c r="BN56" s="0" t="n">
        <v>32</v>
      </c>
      <c r="BO56" s="0" t="s">
        <v>1155</v>
      </c>
    </row>
    <row r="57" customFormat="false" ht="15" hidden="false" customHeight="false" outlineLevel="0" collapsed="false">
      <c r="E57" s="0" t="n">
        <v>2029</v>
      </c>
      <c r="P57" s="0" t="n">
        <v>7</v>
      </c>
      <c r="Q57" s="0" t="s">
        <v>1156</v>
      </c>
      <c r="R57" s="0" t="n">
        <v>8</v>
      </c>
      <c r="S57" s="0" t="s">
        <v>1157</v>
      </c>
      <c r="Z57" s="0" t="n">
        <v>12</v>
      </c>
      <c r="AA57" s="0" t="s">
        <v>1158</v>
      </c>
      <c r="AB57" s="0" t="n">
        <v>13</v>
      </c>
      <c r="AC57" s="0" t="s">
        <v>1159</v>
      </c>
      <c r="AD57" s="0" t="n">
        <v>14</v>
      </c>
      <c r="AE57" s="0" t="s">
        <v>1160</v>
      </c>
      <c r="AF57" s="0" t="n">
        <v>15</v>
      </c>
      <c r="AG57" s="0" t="s">
        <v>1161</v>
      </c>
      <c r="AH57" s="0" t="n">
        <v>16</v>
      </c>
      <c r="AI57" s="0" t="s">
        <v>1162</v>
      </c>
      <c r="AP57" s="0" t="n">
        <v>20</v>
      </c>
      <c r="AQ57" s="0" t="s">
        <v>1163</v>
      </c>
      <c r="AR57" s="0" t="n">
        <v>21</v>
      </c>
      <c r="AS57" s="0" t="s">
        <v>1164</v>
      </c>
      <c r="AX57" s="0" t="n">
        <v>24</v>
      </c>
      <c r="AY57" s="0" t="s">
        <v>1165</v>
      </c>
      <c r="BB57" s="0" t="n">
        <v>26</v>
      </c>
      <c r="BC57" s="0" t="s">
        <v>1166</v>
      </c>
      <c r="BH57" s="0" t="n">
        <v>29</v>
      </c>
      <c r="BI57" s="0" t="s">
        <v>1167</v>
      </c>
      <c r="BJ57" s="0" t="n">
        <v>30</v>
      </c>
      <c r="BK57" s="0" t="s">
        <v>1168</v>
      </c>
      <c r="BL57" s="0" t="n">
        <v>31</v>
      </c>
      <c r="BM57" s="0" t="s">
        <v>1169</v>
      </c>
      <c r="BN57" s="0" t="n">
        <v>32</v>
      </c>
      <c r="BO57" s="0" t="s">
        <v>1170</v>
      </c>
    </row>
    <row r="58" customFormat="false" ht="15" hidden="false" customHeight="false" outlineLevel="0" collapsed="false">
      <c r="E58" s="0" t="n">
        <v>2030</v>
      </c>
      <c r="P58" s="0" t="n">
        <v>7</v>
      </c>
      <c r="Q58" s="0" t="s">
        <v>1171</v>
      </c>
      <c r="R58" s="0" t="n">
        <v>8</v>
      </c>
      <c r="S58" s="0" t="s">
        <v>469</v>
      </c>
      <c r="Z58" s="0" t="n">
        <v>12</v>
      </c>
      <c r="AA58" s="0" t="s">
        <v>1172</v>
      </c>
      <c r="AB58" s="0" t="n">
        <v>13</v>
      </c>
      <c r="AC58" s="0" t="s">
        <v>1173</v>
      </c>
      <c r="AD58" s="0" t="n">
        <v>14</v>
      </c>
      <c r="AE58" s="0" t="s">
        <v>1174</v>
      </c>
      <c r="AF58" s="0" t="n">
        <v>15</v>
      </c>
      <c r="AG58" s="0" t="s">
        <v>694</v>
      </c>
      <c r="AH58" s="0" t="n">
        <v>16</v>
      </c>
      <c r="AI58" s="0" t="s">
        <v>1175</v>
      </c>
      <c r="AP58" s="0" t="n">
        <v>20</v>
      </c>
      <c r="AQ58" s="0" t="s">
        <v>1176</v>
      </c>
      <c r="AR58" s="0" t="n">
        <v>21</v>
      </c>
      <c r="AS58" s="0" t="s">
        <v>1177</v>
      </c>
      <c r="AX58" s="0" t="n">
        <v>24</v>
      </c>
      <c r="AY58" s="0" t="s">
        <v>1178</v>
      </c>
      <c r="BB58" s="0" t="n">
        <v>26</v>
      </c>
      <c r="BC58" s="0" t="s">
        <v>1179</v>
      </c>
      <c r="BH58" s="0" t="n">
        <v>29</v>
      </c>
      <c r="BI58" s="0" t="s">
        <v>1180</v>
      </c>
      <c r="BJ58" s="0" t="n">
        <v>30</v>
      </c>
      <c r="BK58" s="0" t="s">
        <v>1181</v>
      </c>
      <c r="BL58" s="0" t="n">
        <v>31</v>
      </c>
      <c r="BM58" s="0" t="s">
        <v>1182</v>
      </c>
      <c r="BN58" s="0" t="n">
        <v>32</v>
      </c>
      <c r="BO58" s="0" t="s">
        <v>1165</v>
      </c>
    </row>
    <row r="59" customFormat="false" ht="15" hidden="false" customHeight="false" outlineLevel="0" collapsed="false">
      <c r="E59" s="0" t="n">
        <v>2031</v>
      </c>
      <c r="P59" s="0" t="n">
        <v>7</v>
      </c>
      <c r="Q59" s="0" t="s">
        <v>1183</v>
      </c>
      <c r="R59" s="0" t="n">
        <v>8</v>
      </c>
      <c r="S59" s="0" t="s">
        <v>1184</v>
      </c>
      <c r="Z59" s="0" t="n">
        <v>12</v>
      </c>
      <c r="AA59" s="0" t="s">
        <v>1185</v>
      </c>
      <c r="AB59" s="0" t="n">
        <v>13</v>
      </c>
      <c r="AC59" s="0" t="s">
        <v>1186</v>
      </c>
      <c r="AD59" s="0" t="n">
        <v>14</v>
      </c>
      <c r="AE59" s="0" t="s">
        <v>898</v>
      </c>
      <c r="AF59" s="0" t="n">
        <v>15</v>
      </c>
      <c r="AG59" s="0" t="s">
        <v>853</v>
      </c>
      <c r="AH59" s="0" t="n">
        <v>16</v>
      </c>
      <c r="AI59" s="0" t="s">
        <v>1187</v>
      </c>
      <c r="AP59" s="0" t="n">
        <v>20</v>
      </c>
      <c r="AQ59" s="0" t="s">
        <v>1188</v>
      </c>
      <c r="AR59" s="0" t="n">
        <v>21</v>
      </c>
      <c r="AS59" s="0" t="s">
        <v>1189</v>
      </c>
      <c r="AX59" s="0" t="n">
        <v>24</v>
      </c>
      <c r="AY59" s="0" t="s">
        <v>1190</v>
      </c>
      <c r="BB59" s="0" t="n">
        <v>26</v>
      </c>
      <c r="BC59" s="0" t="s">
        <v>1191</v>
      </c>
      <c r="BH59" s="0" t="n">
        <v>29</v>
      </c>
      <c r="BI59" s="0" t="s">
        <v>1192</v>
      </c>
      <c r="BJ59" s="0" t="n">
        <v>30</v>
      </c>
      <c r="BK59" s="0" t="s">
        <v>1193</v>
      </c>
      <c r="BL59" s="0" t="n">
        <v>31</v>
      </c>
      <c r="BM59" s="0" t="s">
        <v>1194</v>
      </c>
      <c r="BN59" s="0" t="n">
        <v>32</v>
      </c>
      <c r="BO59" s="0" t="s">
        <v>1195</v>
      </c>
    </row>
    <row r="60" customFormat="false" ht="15" hidden="false" customHeight="false" outlineLevel="0" collapsed="false">
      <c r="E60" s="0" t="n">
        <v>2032</v>
      </c>
      <c r="P60" s="0" t="n">
        <v>7</v>
      </c>
      <c r="Q60" s="0" t="s">
        <v>1196</v>
      </c>
      <c r="R60" s="0" t="n">
        <v>8</v>
      </c>
      <c r="S60" s="0" t="s">
        <v>1197</v>
      </c>
      <c r="Z60" s="0" t="n">
        <v>12</v>
      </c>
      <c r="AA60" s="0" t="s">
        <v>1198</v>
      </c>
      <c r="AB60" s="0" t="n">
        <v>13</v>
      </c>
      <c r="AC60" s="0" t="s">
        <v>1199</v>
      </c>
      <c r="AD60" s="0" t="n">
        <v>14</v>
      </c>
      <c r="AE60" s="0" t="s">
        <v>1200</v>
      </c>
      <c r="AF60" s="0" t="n">
        <v>15</v>
      </c>
      <c r="AG60" s="0" t="s">
        <v>1201</v>
      </c>
      <c r="AH60" s="0" t="n">
        <v>16</v>
      </c>
      <c r="AI60" s="0" t="s">
        <v>30</v>
      </c>
      <c r="AP60" s="0" t="n">
        <v>20</v>
      </c>
      <c r="AQ60" s="0" t="s">
        <v>1202</v>
      </c>
      <c r="AR60" s="0" t="n">
        <v>21</v>
      </c>
      <c r="AS60" s="0" t="s">
        <v>1203</v>
      </c>
      <c r="AX60" s="0" t="n">
        <v>24</v>
      </c>
      <c r="AY60" s="0" t="s">
        <v>885</v>
      </c>
      <c r="BB60" s="0" t="n">
        <v>26</v>
      </c>
      <c r="BC60" s="0" t="s">
        <v>1204</v>
      </c>
      <c r="BH60" s="0" t="n">
        <v>29</v>
      </c>
      <c r="BI60" s="0" t="s">
        <v>1205</v>
      </c>
      <c r="BJ60" s="0" t="n">
        <v>30</v>
      </c>
      <c r="BK60" s="0" t="s">
        <v>1206</v>
      </c>
      <c r="BL60" s="0" t="n">
        <v>31</v>
      </c>
      <c r="BM60" s="0" t="s">
        <v>1207</v>
      </c>
      <c r="BN60" s="0" t="n">
        <v>32</v>
      </c>
      <c r="BO60" s="0" t="s">
        <v>45</v>
      </c>
    </row>
    <row r="61" customFormat="false" ht="15" hidden="false" customHeight="false" outlineLevel="0" collapsed="false">
      <c r="E61" s="0" t="n">
        <v>2033</v>
      </c>
      <c r="P61" s="0" t="n">
        <v>7</v>
      </c>
      <c r="Q61" s="0" t="s">
        <v>1208</v>
      </c>
      <c r="R61" s="0" t="n">
        <v>8</v>
      </c>
      <c r="S61" s="0" t="s">
        <v>1209</v>
      </c>
      <c r="Z61" s="0" t="n">
        <v>12</v>
      </c>
      <c r="AA61" s="0" t="s">
        <v>1210</v>
      </c>
      <c r="AB61" s="0" t="n">
        <v>13</v>
      </c>
      <c r="AC61" s="0" t="s">
        <v>1211</v>
      </c>
      <c r="AD61" s="0" t="n">
        <v>14</v>
      </c>
      <c r="AE61" s="0" t="s">
        <v>1212</v>
      </c>
      <c r="AF61" s="0" t="n">
        <v>15</v>
      </c>
      <c r="AG61" s="0" t="s">
        <v>30</v>
      </c>
      <c r="AH61" s="0" t="n">
        <v>16</v>
      </c>
      <c r="AI61" s="0" t="s">
        <v>1213</v>
      </c>
      <c r="AP61" s="0" t="n">
        <v>20</v>
      </c>
      <c r="AQ61" s="0" t="s">
        <v>1214</v>
      </c>
      <c r="AR61" s="0" t="n">
        <v>21</v>
      </c>
      <c r="AS61" s="0" t="s">
        <v>1215</v>
      </c>
      <c r="BB61" s="0" t="n">
        <v>26</v>
      </c>
      <c r="BC61" s="0" t="s">
        <v>1216</v>
      </c>
      <c r="BH61" s="0" t="n">
        <v>29</v>
      </c>
      <c r="BI61" s="0" t="s">
        <v>1217</v>
      </c>
      <c r="BJ61" s="0" t="n">
        <v>30</v>
      </c>
      <c r="BK61" s="0" t="s">
        <v>1218</v>
      </c>
      <c r="BL61" s="0" t="n">
        <v>31</v>
      </c>
      <c r="BM61" s="0" t="s">
        <v>1219</v>
      </c>
    </row>
    <row r="62" customFormat="false" ht="15" hidden="false" customHeight="false" outlineLevel="0" collapsed="false">
      <c r="E62" s="0" t="n">
        <v>2034</v>
      </c>
      <c r="P62" s="0" t="n">
        <v>7</v>
      </c>
      <c r="Q62" s="0" t="s">
        <v>1220</v>
      </c>
      <c r="R62" s="0" t="n">
        <v>8</v>
      </c>
      <c r="S62" s="0" t="s">
        <v>1221</v>
      </c>
      <c r="Z62" s="0" t="n">
        <v>12</v>
      </c>
      <c r="AA62" s="0" t="s">
        <v>1222</v>
      </c>
      <c r="AB62" s="0" t="n">
        <v>13</v>
      </c>
      <c r="AC62" s="0" t="s">
        <v>1223</v>
      </c>
      <c r="AD62" s="0" t="n">
        <v>14</v>
      </c>
      <c r="AE62" s="0" t="s">
        <v>1224</v>
      </c>
      <c r="AF62" s="0" t="n">
        <v>15</v>
      </c>
      <c r="AG62" s="0" t="s">
        <v>1225</v>
      </c>
      <c r="AH62" s="0" t="n">
        <v>16</v>
      </c>
      <c r="AI62" s="0" t="s">
        <v>1226</v>
      </c>
      <c r="AP62" s="0" t="n">
        <v>20</v>
      </c>
      <c r="AQ62" s="0" t="s">
        <v>1227</v>
      </c>
      <c r="AR62" s="0" t="n">
        <v>21</v>
      </c>
      <c r="AS62" s="0" t="s">
        <v>1228</v>
      </c>
      <c r="BB62" s="0" t="n">
        <v>26</v>
      </c>
      <c r="BC62" s="0" t="s">
        <v>1229</v>
      </c>
      <c r="BH62" s="0" t="n">
        <v>29</v>
      </c>
      <c r="BI62" s="0" t="s">
        <v>1230</v>
      </c>
      <c r="BJ62" s="0" t="n">
        <v>30</v>
      </c>
      <c r="BK62" s="0" t="s">
        <v>1231</v>
      </c>
      <c r="BL62" s="0" t="n">
        <v>31</v>
      </c>
      <c r="BM62" s="0" t="s">
        <v>654</v>
      </c>
    </row>
    <row r="63" customFormat="false" ht="15" hidden="false" customHeight="false" outlineLevel="0" collapsed="false">
      <c r="E63" s="0" t="n">
        <v>2035</v>
      </c>
      <c r="P63" s="0" t="n">
        <v>7</v>
      </c>
      <c r="Q63" s="0" t="s">
        <v>1232</v>
      </c>
      <c r="R63" s="0" t="n">
        <v>8</v>
      </c>
      <c r="S63" s="0" t="s">
        <v>1233</v>
      </c>
      <c r="Z63" s="0" t="n">
        <v>12</v>
      </c>
      <c r="AA63" s="0" t="s">
        <v>1234</v>
      </c>
      <c r="AB63" s="0" t="n">
        <v>13</v>
      </c>
      <c r="AC63" s="0" t="s">
        <v>1235</v>
      </c>
      <c r="AD63" s="0" t="n">
        <v>14</v>
      </c>
      <c r="AE63" s="0" t="s">
        <v>1236</v>
      </c>
      <c r="AF63" s="0" t="n">
        <v>15</v>
      </c>
      <c r="AG63" s="0" t="s">
        <v>1237</v>
      </c>
      <c r="AH63" s="0" t="n">
        <v>16</v>
      </c>
      <c r="AI63" s="0" t="s">
        <v>1238</v>
      </c>
      <c r="AP63" s="0" t="n">
        <v>20</v>
      </c>
      <c r="AQ63" s="0" t="s">
        <v>1239</v>
      </c>
      <c r="AR63" s="0" t="n">
        <v>21</v>
      </c>
      <c r="AS63" s="0" t="s">
        <v>1240</v>
      </c>
      <c r="BB63" s="0" t="n">
        <v>26</v>
      </c>
      <c r="BC63" s="0" t="s">
        <v>1241</v>
      </c>
      <c r="BJ63" s="0" t="n">
        <v>30</v>
      </c>
      <c r="BK63" s="0" t="s">
        <v>1242</v>
      </c>
      <c r="BL63" s="0" t="n">
        <v>31</v>
      </c>
      <c r="BM63" s="0" t="s">
        <v>36</v>
      </c>
    </row>
    <row r="64" customFormat="false" ht="15" hidden="false" customHeight="false" outlineLevel="0" collapsed="false">
      <c r="E64" s="0" t="n">
        <v>2036</v>
      </c>
      <c r="P64" s="0" t="n">
        <v>7</v>
      </c>
      <c r="Q64" s="0" t="s">
        <v>1243</v>
      </c>
      <c r="R64" s="0" t="n">
        <v>8</v>
      </c>
      <c r="S64" s="0" t="s">
        <v>1244</v>
      </c>
      <c r="Z64" s="0" t="n">
        <v>12</v>
      </c>
      <c r="AA64" s="0" t="s">
        <v>1245</v>
      </c>
      <c r="AB64" s="0" t="n">
        <v>13</v>
      </c>
      <c r="AC64" s="0" t="s">
        <v>1246</v>
      </c>
      <c r="AD64" s="0" t="n">
        <v>14</v>
      </c>
      <c r="AE64" s="0" t="s">
        <v>1247</v>
      </c>
      <c r="AF64" s="0" t="n">
        <v>15</v>
      </c>
      <c r="AG64" s="0" t="s">
        <v>1248</v>
      </c>
      <c r="AH64" s="0" t="n">
        <v>16</v>
      </c>
      <c r="AI64" s="0" t="s">
        <v>1249</v>
      </c>
      <c r="AP64" s="0" t="n">
        <v>20</v>
      </c>
      <c r="AQ64" s="0" t="s">
        <v>1250</v>
      </c>
      <c r="AR64" s="0" t="n">
        <v>21</v>
      </c>
      <c r="AS64" s="0" t="s">
        <v>548</v>
      </c>
      <c r="BB64" s="0" t="n">
        <v>26</v>
      </c>
      <c r="BC64" s="0" t="s">
        <v>1251</v>
      </c>
      <c r="BJ64" s="0" t="n">
        <v>30</v>
      </c>
      <c r="BK64" s="0" t="s">
        <v>1252</v>
      </c>
      <c r="BL64" s="0" t="n">
        <v>31</v>
      </c>
      <c r="BM64" s="0" t="s">
        <v>1253</v>
      </c>
    </row>
    <row r="65" customFormat="false" ht="15" hidden="false" customHeight="false" outlineLevel="0" collapsed="false">
      <c r="E65" s="0" t="n">
        <v>2037</v>
      </c>
      <c r="P65" s="0" t="n">
        <v>7</v>
      </c>
      <c r="Q65" s="0" t="s">
        <v>1254</v>
      </c>
      <c r="R65" s="0" t="n">
        <v>8</v>
      </c>
      <c r="S65" s="0" t="s">
        <v>1255</v>
      </c>
      <c r="Z65" s="0" t="n">
        <v>12</v>
      </c>
      <c r="AA65" s="0" t="s">
        <v>1256</v>
      </c>
      <c r="AB65" s="0" t="n">
        <v>13</v>
      </c>
      <c r="AC65" s="0" t="s">
        <v>1257</v>
      </c>
      <c r="AD65" s="0" t="n">
        <v>14</v>
      </c>
      <c r="AE65" s="0" t="s">
        <v>1258</v>
      </c>
      <c r="AF65" s="0" t="n">
        <v>15</v>
      </c>
      <c r="AG65" s="0" t="s">
        <v>1259</v>
      </c>
      <c r="AH65" s="0" t="n">
        <v>16</v>
      </c>
      <c r="AI65" s="0" t="s">
        <v>1260</v>
      </c>
      <c r="AP65" s="0" t="n">
        <v>20</v>
      </c>
      <c r="AQ65" s="0" t="s">
        <v>1261</v>
      </c>
      <c r="AR65" s="0" t="n">
        <v>21</v>
      </c>
      <c r="AS65" s="0" t="s">
        <v>1262</v>
      </c>
      <c r="BB65" s="0" t="n">
        <v>26</v>
      </c>
      <c r="BC65" s="0" t="s">
        <v>1263</v>
      </c>
      <c r="BJ65" s="0" t="n">
        <v>30</v>
      </c>
      <c r="BK65" s="0" t="s">
        <v>1264</v>
      </c>
      <c r="BL65" s="0" t="n">
        <v>31</v>
      </c>
      <c r="BM65" s="0" t="s">
        <v>1265</v>
      </c>
    </row>
    <row r="66" customFormat="false" ht="15" hidden="false" customHeight="false" outlineLevel="0" collapsed="false">
      <c r="E66" s="0" t="n">
        <v>2038</v>
      </c>
      <c r="P66" s="0" t="n">
        <v>7</v>
      </c>
      <c r="Q66" s="0" t="s">
        <v>917</v>
      </c>
      <c r="R66" s="0" t="n">
        <v>8</v>
      </c>
      <c r="S66" s="0" t="s">
        <v>1266</v>
      </c>
      <c r="Z66" s="0" t="n">
        <v>12</v>
      </c>
      <c r="AA66" s="0" t="s">
        <v>1267</v>
      </c>
      <c r="AB66" s="0" t="n">
        <v>13</v>
      </c>
      <c r="AC66" s="0" t="s">
        <v>1268</v>
      </c>
      <c r="AD66" s="0" t="n">
        <v>14</v>
      </c>
      <c r="AE66" s="0" t="s">
        <v>1269</v>
      </c>
      <c r="AF66" s="0" t="n">
        <v>15</v>
      </c>
      <c r="AG66" s="0" t="s">
        <v>1270</v>
      </c>
      <c r="AH66" s="0" t="n">
        <v>16</v>
      </c>
      <c r="AI66" s="0" t="s">
        <v>1271</v>
      </c>
      <c r="AP66" s="0" t="n">
        <v>20</v>
      </c>
      <c r="AQ66" s="0" t="s">
        <v>1272</v>
      </c>
      <c r="AR66" s="0" t="n">
        <v>21</v>
      </c>
      <c r="AS66" s="0" t="s">
        <v>1273</v>
      </c>
      <c r="BB66" s="0" t="n">
        <v>26</v>
      </c>
      <c r="BC66" s="0" t="s">
        <v>1274</v>
      </c>
      <c r="BJ66" s="0" t="n">
        <v>30</v>
      </c>
      <c r="BK66" s="0" t="s">
        <v>1275</v>
      </c>
      <c r="BL66" s="0" t="n">
        <v>31</v>
      </c>
      <c r="BM66" s="0" t="s">
        <v>1276</v>
      </c>
    </row>
    <row r="67" customFormat="false" ht="15" hidden="false" customHeight="false" outlineLevel="0" collapsed="false">
      <c r="E67" s="0" t="n">
        <v>2039</v>
      </c>
      <c r="P67" s="0" t="n">
        <v>7</v>
      </c>
      <c r="Q67" s="0" t="s">
        <v>1277</v>
      </c>
      <c r="R67" s="0" t="n">
        <v>8</v>
      </c>
      <c r="S67" s="0" t="s">
        <v>1278</v>
      </c>
      <c r="Z67" s="0" t="n">
        <v>12</v>
      </c>
      <c r="AA67" s="0" t="s">
        <v>1279</v>
      </c>
      <c r="AB67" s="0" t="n">
        <v>13</v>
      </c>
      <c r="AC67" s="0" t="s">
        <v>1280</v>
      </c>
      <c r="AD67" s="0" t="n">
        <v>14</v>
      </c>
      <c r="AE67" s="0" t="s">
        <v>1281</v>
      </c>
      <c r="AF67" s="0" t="n">
        <v>15</v>
      </c>
      <c r="AG67" s="0" t="s">
        <v>1282</v>
      </c>
      <c r="AH67" s="0" t="n">
        <v>16</v>
      </c>
      <c r="AI67" s="0" t="s">
        <v>524</v>
      </c>
      <c r="AP67" s="0" t="n">
        <v>20</v>
      </c>
      <c r="AQ67" s="0" t="s">
        <v>1283</v>
      </c>
      <c r="AR67" s="0" t="n">
        <v>21</v>
      </c>
      <c r="AS67" s="0" t="s">
        <v>1284</v>
      </c>
      <c r="BB67" s="0" t="n">
        <v>26</v>
      </c>
      <c r="BC67" s="0" t="s">
        <v>1285</v>
      </c>
      <c r="BJ67" s="0" t="n">
        <v>30</v>
      </c>
      <c r="BK67" s="0" t="s">
        <v>1286</v>
      </c>
      <c r="BL67" s="0" t="n">
        <v>31</v>
      </c>
      <c r="BM67" s="0" t="s">
        <v>718</v>
      </c>
    </row>
    <row r="68" customFormat="false" ht="15" hidden="false" customHeight="false" outlineLevel="0" collapsed="false">
      <c r="E68" s="0" t="n">
        <v>2040</v>
      </c>
      <c r="P68" s="0" t="n">
        <v>7</v>
      </c>
      <c r="Q68" s="0" t="s">
        <v>1287</v>
      </c>
      <c r="R68" s="0" t="n">
        <v>8</v>
      </c>
      <c r="S68" s="0" t="s">
        <v>1288</v>
      </c>
      <c r="Z68" s="0" t="n">
        <v>12</v>
      </c>
      <c r="AA68" s="0" t="s">
        <v>1289</v>
      </c>
      <c r="AB68" s="0" t="n">
        <v>13</v>
      </c>
      <c r="AC68" s="0" t="s">
        <v>1290</v>
      </c>
      <c r="AD68" s="0" t="n">
        <v>14</v>
      </c>
      <c r="AE68" s="0" t="s">
        <v>1291</v>
      </c>
      <c r="AF68" s="0" t="n">
        <v>15</v>
      </c>
      <c r="AG68" s="0" t="s">
        <v>1292</v>
      </c>
      <c r="AH68" s="0" t="n">
        <v>16</v>
      </c>
      <c r="AI68" s="0" t="s">
        <v>1293</v>
      </c>
      <c r="AP68" s="0" t="n">
        <v>20</v>
      </c>
      <c r="AQ68" s="0" t="s">
        <v>1294</v>
      </c>
      <c r="AR68" s="0" t="n">
        <v>21</v>
      </c>
      <c r="AS68" s="0" t="s">
        <v>1295</v>
      </c>
      <c r="BB68" s="0" t="n">
        <v>26</v>
      </c>
      <c r="BC68" s="0" t="s">
        <v>1296</v>
      </c>
      <c r="BJ68" s="0" t="n">
        <v>30</v>
      </c>
      <c r="BK68" s="0" t="s">
        <v>239</v>
      </c>
      <c r="BL68" s="0" t="n">
        <v>31</v>
      </c>
      <c r="BM68" s="0" t="s">
        <v>1297</v>
      </c>
    </row>
    <row r="69" customFormat="false" ht="15" hidden="false" customHeight="false" outlineLevel="0" collapsed="false">
      <c r="E69" s="0" t="n">
        <v>2041</v>
      </c>
      <c r="P69" s="0" t="n">
        <v>7</v>
      </c>
      <c r="Q69" s="0" t="s">
        <v>1298</v>
      </c>
      <c r="R69" s="0" t="n">
        <v>8</v>
      </c>
      <c r="S69" s="0" t="s">
        <v>1299</v>
      </c>
      <c r="Z69" s="0" t="n">
        <v>12</v>
      </c>
      <c r="AA69" s="0" t="s">
        <v>1300</v>
      </c>
      <c r="AB69" s="0" t="n">
        <v>13</v>
      </c>
      <c r="AC69" s="0" t="s">
        <v>1301</v>
      </c>
      <c r="AD69" s="0" t="n">
        <v>14</v>
      </c>
      <c r="AE69" s="0" t="s">
        <v>1302</v>
      </c>
      <c r="AF69" s="0" t="n">
        <v>15</v>
      </c>
      <c r="AG69" s="0" t="s">
        <v>1303</v>
      </c>
      <c r="AH69" s="0" t="n">
        <v>16</v>
      </c>
      <c r="AI69" s="0" t="s">
        <v>1304</v>
      </c>
      <c r="AP69" s="0" t="n">
        <v>20</v>
      </c>
      <c r="AQ69" s="0" t="s">
        <v>1305</v>
      </c>
      <c r="AR69" s="0" t="n">
        <v>21</v>
      </c>
      <c r="AS69" s="0" t="s">
        <v>498</v>
      </c>
      <c r="BB69" s="0" t="n">
        <v>26</v>
      </c>
      <c r="BC69" s="0" t="s">
        <v>1306</v>
      </c>
      <c r="BJ69" s="0" t="n">
        <v>30</v>
      </c>
      <c r="BK69" s="0" t="s">
        <v>1307</v>
      </c>
      <c r="BL69" s="0" t="n">
        <v>31</v>
      </c>
      <c r="BM69" s="0" t="s">
        <v>1308</v>
      </c>
    </row>
    <row r="70" customFormat="false" ht="15" hidden="false" customHeight="false" outlineLevel="0" collapsed="false">
      <c r="E70" s="0" t="n">
        <v>2042</v>
      </c>
      <c r="P70" s="0" t="n">
        <v>7</v>
      </c>
      <c r="Q70" s="0" t="s">
        <v>1309</v>
      </c>
      <c r="Z70" s="0" t="n">
        <v>12</v>
      </c>
      <c r="AA70" s="0" t="s">
        <v>1310</v>
      </c>
      <c r="AB70" s="0" t="n">
        <v>13</v>
      </c>
      <c r="AC70" s="0" t="s">
        <v>1311</v>
      </c>
      <c r="AD70" s="0" t="n">
        <v>14</v>
      </c>
      <c r="AE70" s="0" t="s">
        <v>1312</v>
      </c>
      <c r="AF70" s="0" t="n">
        <v>15</v>
      </c>
      <c r="AG70" s="0" t="s">
        <v>1313</v>
      </c>
      <c r="AH70" s="0" t="n">
        <v>16</v>
      </c>
      <c r="AI70" s="0" t="s">
        <v>1314</v>
      </c>
      <c r="AP70" s="0" t="n">
        <v>20</v>
      </c>
      <c r="AQ70" s="0" t="s">
        <v>1315</v>
      </c>
      <c r="AR70" s="0" t="n">
        <v>21</v>
      </c>
      <c r="AS70" s="0" t="s">
        <v>279</v>
      </c>
      <c r="BB70" s="0" t="n">
        <v>26</v>
      </c>
      <c r="BC70" s="0" t="s">
        <v>1316</v>
      </c>
      <c r="BJ70" s="0" t="n">
        <v>30</v>
      </c>
      <c r="BK70" s="0" t="s">
        <v>1317</v>
      </c>
      <c r="BL70" s="0" t="n">
        <v>31</v>
      </c>
      <c r="BM70" s="0" t="s">
        <v>1318</v>
      </c>
    </row>
    <row r="71" customFormat="false" ht="15" hidden="false" customHeight="false" outlineLevel="0" collapsed="false">
      <c r="E71" s="0" t="n">
        <v>2043</v>
      </c>
      <c r="P71" s="0" t="n">
        <v>7</v>
      </c>
      <c r="Q71" s="0" t="s">
        <v>1319</v>
      </c>
      <c r="Z71" s="0" t="n">
        <v>12</v>
      </c>
      <c r="AA71" s="0" t="s">
        <v>1320</v>
      </c>
      <c r="AB71" s="0" t="n">
        <v>13</v>
      </c>
      <c r="AC71" s="0" t="s">
        <v>1321</v>
      </c>
      <c r="AD71" s="0" t="n">
        <v>14</v>
      </c>
      <c r="AE71" s="0" t="s">
        <v>1322</v>
      </c>
      <c r="AF71" s="0" t="n">
        <v>15</v>
      </c>
      <c r="AG71" s="0" t="s">
        <v>1323</v>
      </c>
      <c r="AH71" s="0" t="n">
        <v>16</v>
      </c>
      <c r="AI71" s="0" t="s">
        <v>1324</v>
      </c>
      <c r="AP71" s="0" t="n">
        <v>20</v>
      </c>
      <c r="AQ71" s="0" t="s">
        <v>1325</v>
      </c>
      <c r="AR71" s="0" t="n">
        <v>21</v>
      </c>
      <c r="AS71" s="0" t="s">
        <v>1326</v>
      </c>
      <c r="BB71" s="0" t="n">
        <v>26</v>
      </c>
      <c r="BC71" s="0" t="s">
        <v>1327</v>
      </c>
      <c r="BJ71" s="0" t="n">
        <v>30</v>
      </c>
      <c r="BK71" s="0" t="s">
        <v>1328</v>
      </c>
      <c r="BL71" s="0" t="n">
        <v>31</v>
      </c>
      <c r="BM71" s="0" t="s">
        <v>1329</v>
      </c>
    </row>
    <row r="72" customFormat="false" ht="15" hidden="false" customHeight="false" outlineLevel="0" collapsed="false">
      <c r="E72" s="0" t="n">
        <v>2044</v>
      </c>
      <c r="P72" s="0" t="n">
        <v>7</v>
      </c>
      <c r="Q72" s="0" t="s">
        <v>1330</v>
      </c>
      <c r="Z72" s="0" t="n">
        <v>12</v>
      </c>
      <c r="AA72" s="0" t="s">
        <v>1331</v>
      </c>
      <c r="AB72" s="0" t="n">
        <v>13</v>
      </c>
      <c r="AC72" s="0" t="s">
        <v>1332</v>
      </c>
      <c r="AD72" s="0" t="n">
        <v>14</v>
      </c>
      <c r="AE72" s="0" t="s">
        <v>1333</v>
      </c>
      <c r="AF72" s="0" t="n">
        <v>15</v>
      </c>
      <c r="AG72" s="0" t="s">
        <v>1334</v>
      </c>
      <c r="AH72" s="0" t="n">
        <v>16</v>
      </c>
      <c r="AI72" s="0" t="s">
        <v>1335</v>
      </c>
      <c r="AP72" s="0" t="n">
        <v>20</v>
      </c>
      <c r="AQ72" s="0" t="s">
        <v>1336</v>
      </c>
      <c r="AR72" s="0" t="n">
        <v>21</v>
      </c>
      <c r="AS72" s="0" t="s">
        <v>1337</v>
      </c>
      <c r="BB72" s="0" t="n">
        <v>26</v>
      </c>
      <c r="BC72" s="0" t="s">
        <v>1165</v>
      </c>
      <c r="BJ72" s="0" t="n">
        <v>30</v>
      </c>
      <c r="BK72" s="0" t="s">
        <v>1338</v>
      </c>
      <c r="BL72" s="0" t="n">
        <v>31</v>
      </c>
      <c r="BM72" s="0" t="s">
        <v>1339</v>
      </c>
    </row>
    <row r="73" customFormat="false" ht="15" hidden="false" customHeight="false" outlineLevel="0" collapsed="false">
      <c r="E73" s="0" t="n">
        <v>2045</v>
      </c>
      <c r="P73" s="0" t="n">
        <v>7</v>
      </c>
      <c r="Q73" s="0" t="s">
        <v>1340</v>
      </c>
      <c r="Z73" s="0" t="n">
        <v>12</v>
      </c>
      <c r="AA73" s="0" t="s">
        <v>1341</v>
      </c>
      <c r="AB73" s="0" t="n">
        <v>13</v>
      </c>
      <c r="AC73" s="0" t="s">
        <v>1342</v>
      </c>
      <c r="AD73" s="0" t="n">
        <v>14</v>
      </c>
      <c r="AE73" s="0" t="s">
        <v>1343</v>
      </c>
      <c r="AF73" s="0" t="n">
        <v>15</v>
      </c>
      <c r="AG73" s="0" t="s">
        <v>1344</v>
      </c>
      <c r="AH73" s="0" t="n">
        <v>16</v>
      </c>
      <c r="AI73" s="0" t="s">
        <v>1345</v>
      </c>
      <c r="AP73" s="0" t="n">
        <v>20</v>
      </c>
      <c r="AQ73" s="0" t="s">
        <v>1346</v>
      </c>
      <c r="AR73" s="0" t="n">
        <v>21</v>
      </c>
      <c r="AS73" s="0" t="s">
        <v>1347</v>
      </c>
      <c r="BB73" s="0" t="n">
        <v>26</v>
      </c>
      <c r="BC73" s="0" t="s">
        <v>1348</v>
      </c>
      <c r="BJ73" s="0" t="n">
        <v>30</v>
      </c>
      <c r="BK73" s="0" t="s">
        <v>1349</v>
      </c>
      <c r="BL73" s="0" t="n">
        <v>31</v>
      </c>
      <c r="BM73" s="0" t="s">
        <v>1350</v>
      </c>
    </row>
    <row r="74" customFormat="false" ht="15" hidden="false" customHeight="false" outlineLevel="0" collapsed="false">
      <c r="E74" s="0" t="n">
        <v>2046</v>
      </c>
      <c r="P74" s="0" t="n">
        <v>7</v>
      </c>
      <c r="Q74" s="0" t="s">
        <v>1351</v>
      </c>
      <c r="Z74" s="0" t="n">
        <v>12</v>
      </c>
      <c r="AA74" s="0" t="s">
        <v>1352</v>
      </c>
      <c r="AB74" s="0" t="n">
        <v>13</v>
      </c>
      <c r="AC74" s="0" t="s">
        <v>1353</v>
      </c>
      <c r="AD74" s="0" t="n">
        <v>14</v>
      </c>
      <c r="AE74" s="0" t="s">
        <v>1354</v>
      </c>
      <c r="AF74" s="0" t="n">
        <v>15</v>
      </c>
      <c r="AG74" s="0" t="s">
        <v>1355</v>
      </c>
      <c r="AH74" s="0" t="n">
        <v>16</v>
      </c>
      <c r="AI74" s="0" t="s">
        <v>1356</v>
      </c>
      <c r="AP74" s="0" t="n">
        <v>20</v>
      </c>
      <c r="AQ74" s="0" t="s">
        <v>1357</v>
      </c>
      <c r="AR74" s="0" t="n">
        <v>21</v>
      </c>
      <c r="AS74" s="0" t="s">
        <v>1358</v>
      </c>
      <c r="BB74" s="0" t="n">
        <v>26</v>
      </c>
      <c r="BC74" s="0" t="s">
        <v>1359</v>
      </c>
      <c r="BJ74" s="0" t="n">
        <v>30</v>
      </c>
      <c r="BK74" s="0" t="s">
        <v>1360</v>
      </c>
      <c r="BL74" s="0" t="n">
        <v>31</v>
      </c>
      <c r="BM74" s="0" t="s">
        <v>1361</v>
      </c>
    </row>
    <row r="75" customFormat="false" ht="15" hidden="false" customHeight="false" outlineLevel="0" collapsed="false">
      <c r="E75" s="0" t="n">
        <v>2047</v>
      </c>
      <c r="P75" s="0" t="n">
        <v>7</v>
      </c>
      <c r="Q75" s="0" t="s">
        <v>1362</v>
      </c>
      <c r="Z75" s="0" t="n">
        <v>12</v>
      </c>
      <c r="AA75" s="0" t="s">
        <v>1363</v>
      </c>
      <c r="AB75" s="0" t="n">
        <v>13</v>
      </c>
      <c r="AC75" s="0" t="s">
        <v>1364</v>
      </c>
      <c r="AD75" s="0" t="n">
        <v>14</v>
      </c>
      <c r="AE75" s="0" t="s">
        <v>1365</v>
      </c>
      <c r="AF75" s="0" t="n">
        <v>15</v>
      </c>
      <c r="AG75" s="0" t="s">
        <v>648</v>
      </c>
      <c r="AH75" s="0" t="n">
        <v>16</v>
      </c>
      <c r="AI75" s="0" t="s">
        <v>1366</v>
      </c>
      <c r="AP75" s="0" t="n">
        <v>20</v>
      </c>
      <c r="AQ75" s="0" t="s">
        <v>1367</v>
      </c>
      <c r="AR75" s="0" t="n">
        <v>21</v>
      </c>
      <c r="AS75" s="0" t="s">
        <v>1368</v>
      </c>
      <c r="BJ75" s="0" t="n">
        <v>30</v>
      </c>
      <c r="BK75" s="0" t="s">
        <v>1369</v>
      </c>
      <c r="BL75" s="0" t="n">
        <v>31</v>
      </c>
      <c r="BM75" s="0" t="s">
        <v>1370</v>
      </c>
    </row>
    <row r="76" customFormat="false" ht="15" hidden="false" customHeight="false" outlineLevel="0" collapsed="false">
      <c r="E76" s="0" t="n">
        <v>2048</v>
      </c>
      <c r="P76" s="0" t="n">
        <v>7</v>
      </c>
      <c r="Q76" s="0" t="s">
        <v>1371</v>
      </c>
      <c r="Z76" s="0" t="n">
        <v>12</v>
      </c>
      <c r="AA76" s="0" t="s">
        <v>1372</v>
      </c>
      <c r="AB76" s="0" t="n">
        <v>13</v>
      </c>
      <c r="AC76" s="0" t="s">
        <v>1373</v>
      </c>
      <c r="AD76" s="0" t="n">
        <v>14</v>
      </c>
      <c r="AE76" s="0" t="s">
        <v>1374</v>
      </c>
      <c r="AF76" s="0" t="n">
        <v>15</v>
      </c>
      <c r="AG76" s="0" t="s">
        <v>1375</v>
      </c>
      <c r="AH76" s="0" t="n">
        <v>16</v>
      </c>
      <c r="AI76" s="0" t="s">
        <v>1376</v>
      </c>
      <c r="AP76" s="0" t="n">
        <v>20</v>
      </c>
      <c r="AQ76" s="0" t="s">
        <v>1377</v>
      </c>
      <c r="AR76" s="0" t="n">
        <v>21</v>
      </c>
      <c r="AS76" s="0" t="s">
        <v>680</v>
      </c>
      <c r="BJ76" s="0" t="n">
        <v>30</v>
      </c>
      <c r="BK76" s="0" t="s">
        <v>1378</v>
      </c>
      <c r="BL76" s="0" t="n">
        <v>31</v>
      </c>
      <c r="BM76" s="0" t="s">
        <v>1379</v>
      </c>
    </row>
    <row r="77" customFormat="false" ht="15" hidden="false" customHeight="false" outlineLevel="0" collapsed="false">
      <c r="E77" s="0" t="n">
        <v>2049</v>
      </c>
      <c r="P77" s="0" t="n">
        <v>7</v>
      </c>
      <c r="Q77" s="0" t="s">
        <v>1380</v>
      </c>
      <c r="Z77" s="0" t="n">
        <v>12</v>
      </c>
      <c r="AA77" s="0" t="s">
        <v>1381</v>
      </c>
      <c r="AB77" s="0" t="n">
        <v>13</v>
      </c>
      <c r="AC77" s="0" t="s">
        <v>1382</v>
      </c>
      <c r="AD77" s="0" t="n">
        <v>14</v>
      </c>
      <c r="AE77" s="0" t="s">
        <v>1383</v>
      </c>
      <c r="AF77" s="0" t="n">
        <v>15</v>
      </c>
      <c r="AG77" s="0" t="s">
        <v>1384</v>
      </c>
      <c r="AH77" s="0" t="n">
        <v>16</v>
      </c>
      <c r="AI77" s="0" t="s">
        <v>1385</v>
      </c>
      <c r="AP77" s="0" t="n">
        <v>20</v>
      </c>
      <c r="AQ77" s="0" t="s">
        <v>1386</v>
      </c>
      <c r="AR77" s="0" t="n">
        <v>21</v>
      </c>
      <c r="AS77" s="0" t="s">
        <v>1387</v>
      </c>
      <c r="BJ77" s="0" t="n">
        <v>30</v>
      </c>
      <c r="BK77" s="0" t="s">
        <v>1388</v>
      </c>
      <c r="BL77" s="0" t="n">
        <v>31</v>
      </c>
      <c r="BM77" s="0" t="s">
        <v>1389</v>
      </c>
    </row>
    <row r="78" customFormat="false" ht="15" hidden="false" customHeight="false" outlineLevel="0" collapsed="false">
      <c r="E78" s="0" t="n">
        <v>2050</v>
      </c>
      <c r="P78" s="0" t="n">
        <v>7</v>
      </c>
      <c r="Q78" s="0" t="s">
        <v>1390</v>
      </c>
      <c r="Z78" s="0" t="n">
        <v>12</v>
      </c>
      <c r="AA78" s="0" t="s">
        <v>1391</v>
      </c>
      <c r="AB78" s="0" t="n">
        <v>13</v>
      </c>
      <c r="AC78" s="0" t="s">
        <v>1392</v>
      </c>
      <c r="AD78" s="0" t="n">
        <v>14</v>
      </c>
      <c r="AE78" s="0" t="s">
        <v>1222</v>
      </c>
      <c r="AF78" s="0" t="n">
        <v>15</v>
      </c>
      <c r="AG78" s="0" t="s">
        <v>1393</v>
      </c>
      <c r="AH78" s="0" t="n">
        <v>16</v>
      </c>
      <c r="AI78" s="0" t="s">
        <v>1394</v>
      </c>
      <c r="AP78" s="0" t="n">
        <v>20</v>
      </c>
      <c r="AQ78" s="0" t="s">
        <v>1395</v>
      </c>
      <c r="AR78" s="0" t="n">
        <v>21</v>
      </c>
      <c r="AS78" s="0" t="s">
        <v>1396</v>
      </c>
      <c r="BJ78" s="0" t="n">
        <v>30</v>
      </c>
      <c r="BK78" s="0" t="s">
        <v>1397</v>
      </c>
      <c r="BL78" s="0" t="n">
        <v>31</v>
      </c>
      <c r="BM78" s="0" t="s">
        <v>1398</v>
      </c>
    </row>
    <row r="79" customFormat="false" ht="15" hidden="false" customHeight="false" outlineLevel="0" collapsed="false">
      <c r="P79" s="0" t="n">
        <v>7</v>
      </c>
      <c r="Q79" s="0" t="s">
        <v>1399</v>
      </c>
      <c r="Z79" s="0" t="n">
        <v>12</v>
      </c>
      <c r="AA79" s="0" t="s">
        <v>1400</v>
      </c>
      <c r="AB79" s="0" t="n">
        <v>13</v>
      </c>
      <c r="AC79" s="0" t="s">
        <v>1401</v>
      </c>
      <c r="AD79" s="0" t="n">
        <v>14</v>
      </c>
      <c r="AE79" s="0" t="s">
        <v>1402</v>
      </c>
      <c r="AF79" s="0" t="n">
        <v>15</v>
      </c>
      <c r="AG79" s="0" t="s">
        <v>1403</v>
      </c>
      <c r="AH79" s="0" t="n">
        <v>16</v>
      </c>
      <c r="AI79" s="0" t="s">
        <v>1404</v>
      </c>
      <c r="AP79" s="0" t="n">
        <v>20</v>
      </c>
      <c r="AQ79" s="0" t="s">
        <v>1405</v>
      </c>
      <c r="AR79" s="0" t="n">
        <v>21</v>
      </c>
      <c r="AS79" s="0" t="s">
        <v>1406</v>
      </c>
      <c r="BJ79" s="0" t="n">
        <v>30</v>
      </c>
      <c r="BK79" s="0" t="s">
        <v>1407</v>
      </c>
      <c r="BL79" s="0" t="n">
        <v>31</v>
      </c>
      <c r="BM79" s="0" t="s">
        <v>1408</v>
      </c>
    </row>
    <row r="80" customFormat="false" ht="15" hidden="false" customHeight="false" outlineLevel="0" collapsed="false">
      <c r="P80" s="0" t="n">
        <v>7</v>
      </c>
      <c r="Q80" s="0" t="s">
        <v>1409</v>
      </c>
      <c r="Z80" s="0" t="n">
        <v>12</v>
      </c>
      <c r="AA80" s="0" t="s">
        <v>1410</v>
      </c>
      <c r="AB80" s="0" t="n">
        <v>13</v>
      </c>
      <c r="AC80" s="0" t="s">
        <v>1411</v>
      </c>
      <c r="AD80" s="0" t="n">
        <v>14</v>
      </c>
      <c r="AE80" s="0" t="s">
        <v>1412</v>
      </c>
      <c r="AF80" s="0" t="n">
        <v>15</v>
      </c>
      <c r="AG80" s="0" t="s">
        <v>1413</v>
      </c>
      <c r="AH80" s="0" t="n">
        <v>16</v>
      </c>
      <c r="AI80" s="0" t="s">
        <v>1414</v>
      </c>
      <c r="AP80" s="0" t="n">
        <v>20</v>
      </c>
      <c r="AQ80" s="0" t="s">
        <v>1415</v>
      </c>
      <c r="AR80" s="0" t="n">
        <v>21</v>
      </c>
      <c r="AS80" s="0" t="s">
        <v>1416</v>
      </c>
      <c r="BJ80" s="0" t="n">
        <v>30</v>
      </c>
      <c r="BK80" s="0" t="s">
        <v>1417</v>
      </c>
      <c r="BL80" s="0" t="n">
        <v>31</v>
      </c>
      <c r="BM80" s="0" t="s">
        <v>1418</v>
      </c>
    </row>
    <row r="81" customFormat="false" ht="15" hidden="false" customHeight="false" outlineLevel="0" collapsed="false">
      <c r="P81" s="0" t="n">
        <v>7</v>
      </c>
      <c r="Q81" s="0" t="s">
        <v>1419</v>
      </c>
      <c r="Z81" s="0" t="n">
        <v>12</v>
      </c>
      <c r="AA81" s="0" t="s">
        <v>1420</v>
      </c>
      <c r="AB81" s="0" t="n">
        <v>13</v>
      </c>
      <c r="AC81" s="0" t="s">
        <v>1421</v>
      </c>
      <c r="AD81" s="0" t="n">
        <v>14</v>
      </c>
      <c r="AE81" s="0" t="s">
        <v>1422</v>
      </c>
      <c r="AF81" s="0" t="n">
        <v>15</v>
      </c>
      <c r="AG81" s="0" t="s">
        <v>1423</v>
      </c>
      <c r="AH81" s="0" t="n">
        <v>16</v>
      </c>
      <c r="AI81" s="0" t="s">
        <v>1424</v>
      </c>
      <c r="AP81" s="0" t="n">
        <v>20</v>
      </c>
      <c r="AQ81" s="0" t="s">
        <v>1425</v>
      </c>
      <c r="AR81" s="0" t="n">
        <v>21</v>
      </c>
      <c r="AS81" s="0" t="s">
        <v>1426</v>
      </c>
      <c r="BJ81" s="0" t="n">
        <v>30</v>
      </c>
      <c r="BK81" s="0" t="s">
        <v>1427</v>
      </c>
      <c r="BL81" s="0" t="n">
        <v>31</v>
      </c>
      <c r="BM81" s="0" t="s">
        <v>1428</v>
      </c>
    </row>
    <row r="82" customFormat="false" ht="15" hidden="false" customHeight="false" outlineLevel="0" collapsed="false">
      <c r="P82" s="0" t="n">
        <v>7</v>
      </c>
      <c r="Q82" s="0" t="s">
        <v>1429</v>
      </c>
      <c r="Z82" s="0" t="n">
        <v>12</v>
      </c>
      <c r="AA82" s="0" t="s">
        <v>1430</v>
      </c>
      <c r="AB82" s="0" t="n">
        <v>13</v>
      </c>
      <c r="AC82" s="0" t="s">
        <v>1431</v>
      </c>
      <c r="AD82" s="0" t="n">
        <v>14</v>
      </c>
      <c r="AE82" s="0" t="s">
        <v>1432</v>
      </c>
      <c r="AF82" s="0" t="n">
        <v>15</v>
      </c>
      <c r="AG82" s="0" t="s">
        <v>1433</v>
      </c>
      <c r="AH82" s="0" t="n">
        <v>16</v>
      </c>
      <c r="AI82" s="0" t="s">
        <v>1434</v>
      </c>
      <c r="AP82" s="0" t="n">
        <v>20</v>
      </c>
      <c r="AQ82" s="0" t="s">
        <v>1435</v>
      </c>
      <c r="AR82" s="0" t="n">
        <v>21</v>
      </c>
      <c r="AS82" s="0" t="s">
        <v>1436</v>
      </c>
      <c r="BJ82" s="0" t="n">
        <v>30</v>
      </c>
      <c r="BK82" s="0" t="s">
        <v>1437</v>
      </c>
      <c r="BL82" s="0" t="n">
        <v>31</v>
      </c>
      <c r="BM82" s="0" t="s">
        <v>1438</v>
      </c>
    </row>
    <row r="83" customFormat="false" ht="15" hidden="false" customHeight="false" outlineLevel="0" collapsed="false">
      <c r="P83" s="0" t="n">
        <v>7</v>
      </c>
      <c r="Q83" s="0" t="s">
        <v>1439</v>
      </c>
      <c r="Z83" s="0" t="n">
        <v>12</v>
      </c>
      <c r="AA83" s="0" t="s">
        <v>1440</v>
      </c>
      <c r="AB83" s="0" t="n">
        <v>13</v>
      </c>
      <c r="AC83" s="0" t="s">
        <v>1441</v>
      </c>
      <c r="AD83" s="0" t="n">
        <v>14</v>
      </c>
      <c r="AE83" s="0" t="s">
        <v>1442</v>
      </c>
      <c r="AF83" s="0" t="n">
        <v>15</v>
      </c>
      <c r="AG83" s="0" t="s">
        <v>1443</v>
      </c>
      <c r="AH83" s="0" t="n">
        <v>16</v>
      </c>
      <c r="AI83" s="0" t="s">
        <v>1444</v>
      </c>
      <c r="AP83" s="0" t="n">
        <v>20</v>
      </c>
      <c r="AQ83" s="0" t="s">
        <v>1445</v>
      </c>
      <c r="AR83" s="0" t="n">
        <v>21</v>
      </c>
      <c r="AS83" s="0" t="s">
        <v>1446</v>
      </c>
      <c r="BJ83" s="0" t="n">
        <v>30</v>
      </c>
      <c r="BK83" s="0" t="s">
        <v>1447</v>
      </c>
      <c r="BL83" s="0" t="n">
        <v>31</v>
      </c>
      <c r="BM83" s="0" t="s">
        <v>1448</v>
      </c>
    </row>
    <row r="84" customFormat="false" ht="15" hidden="false" customHeight="false" outlineLevel="0" collapsed="false">
      <c r="P84" s="0" t="n">
        <v>7</v>
      </c>
      <c r="Q84" s="0" t="s">
        <v>1449</v>
      </c>
      <c r="AB84" s="0" t="n">
        <v>13</v>
      </c>
      <c r="AC84" s="0" t="s">
        <v>1450</v>
      </c>
      <c r="AD84" s="0" t="n">
        <v>14</v>
      </c>
      <c r="AE84" s="0" t="s">
        <v>1451</v>
      </c>
      <c r="AF84" s="0" t="n">
        <v>15</v>
      </c>
      <c r="AG84" s="0" t="s">
        <v>1452</v>
      </c>
      <c r="AH84" s="0" t="n">
        <v>16</v>
      </c>
      <c r="AI84" s="0" t="s">
        <v>1453</v>
      </c>
      <c r="AP84" s="0" t="n">
        <v>20</v>
      </c>
      <c r="AQ84" s="0" t="s">
        <v>1454</v>
      </c>
      <c r="AR84" s="0" t="n">
        <v>21</v>
      </c>
      <c r="AS84" s="0" t="s">
        <v>1455</v>
      </c>
      <c r="BJ84" s="0" t="n">
        <v>30</v>
      </c>
      <c r="BK84" s="0" t="s">
        <v>1456</v>
      </c>
      <c r="BL84" s="0" t="n">
        <v>31</v>
      </c>
      <c r="BM84" s="0" t="s">
        <v>1457</v>
      </c>
    </row>
    <row r="85" customFormat="false" ht="15" hidden="false" customHeight="false" outlineLevel="0" collapsed="false">
      <c r="P85" s="0" t="n">
        <v>7</v>
      </c>
      <c r="Q85" s="0" t="s">
        <v>648</v>
      </c>
      <c r="AB85" s="0" t="n">
        <v>13</v>
      </c>
      <c r="AC85" s="0" t="s">
        <v>1458</v>
      </c>
      <c r="AD85" s="0" t="n">
        <v>14</v>
      </c>
      <c r="AE85" s="0" t="s">
        <v>438</v>
      </c>
      <c r="AF85" s="0" t="n">
        <v>15</v>
      </c>
      <c r="AG85" s="0" t="s">
        <v>1459</v>
      </c>
      <c r="AH85" s="0" t="n">
        <v>16</v>
      </c>
      <c r="AI85" s="0" t="s">
        <v>1460</v>
      </c>
      <c r="AP85" s="0" t="n">
        <v>20</v>
      </c>
      <c r="AQ85" s="0" t="s">
        <v>1461</v>
      </c>
      <c r="AR85" s="0" t="n">
        <v>21</v>
      </c>
      <c r="AS85" s="0" t="s">
        <v>1462</v>
      </c>
      <c r="BJ85" s="0" t="n">
        <v>30</v>
      </c>
      <c r="BK85" s="0" t="s">
        <v>1463</v>
      </c>
      <c r="BL85" s="0" t="n">
        <v>31</v>
      </c>
      <c r="BM85" s="0" t="s">
        <v>1464</v>
      </c>
    </row>
    <row r="86" customFormat="false" ht="15" hidden="false" customHeight="false" outlineLevel="0" collapsed="false">
      <c r="P86" s="0" t="n">
        <v>7</v>
      </c>
      <c r="Q86" s="0" t="s">
        <v>1465</v>
      </c>
      <c r="AB86" s="0" t="n">
        <v>13</v>
      </c>
      <c r="AC86" s="0" t="s">
        <v>1466</v>
      </c>
      <c r="AD86" s="0" t="n">
        <v>14</v>
      </c>
      <c r="AE86" s="0" t="s">
        <v>1467</v>
      </c>
      <c r="AF86" s="0" t="n">
        <v>15</v>
      </c>
      <c r="AG86" s="0" t="s">
        <v>1468</v>
      </c>
      <c r="AH86" s="0" t="n">
        <v>16</v>
      </c>
      <c r="AI86" s="0" t="s">
        <v>1469</v>
      </c>
      <c r="AP86" s="0" t="n">
        <v>20</v>
      </c>
      <c r="AQ86" s="0" t="s">
        <v>1470</v>
      </c>
      <c r="AR86" s="0" t="n">
        <v>21</v>
      </c>
      <c r="AS86" s="0" t="s">
        <v>1471</v>
      </c>
      <c r="BJ86" s="0" t="n">
        <v>30</v>
      </c>
      <c r="BK86" s="0" t="s">
        <v>1472</v>
      </c>
      <c r="BL86" s="0" t="n">
        <v>31</v>
      </c>
      <c r="BM86" s="0" t="s">
        <v>1473</v>
      </c>
    </row>
    <row r="87" customFormat="false" ht="15" hidden="false" customHeight="false" outlineLevel="0" collapsed="false">
      <c r="P87" s="0" t="n">
        <v>7</v>
      </c>
      <c r="Q87" s="0" t="s">
        <v>1474</v>
      </c>
      <c r="AD87" s="0" t="n">
        <v>14</v>
      </c>
      <c r="AE87" s="0" t="s">
        <v>1475</v>
      </c>
      <c r="AF87" s="0" t="n">
        <v>15</v>
      </c>
      <c r="AG87" s="0" t="s">
        <v>1476</v>
      </c>
      <c r="AH87" s="0" t="n">
        <v>16</v>
      </c>
      <c r="AI87" s="0" t="s">
        <v>1477</v>
      </c>
      <c r="AP87" s="0" t="n">
        <v>20</v>
      </c>
      <c r="AQ87" s="0" t="s">
        <v>1478</v>
      </c>
      <c r="AR87" s="0" t="n">
        <v>21</v>
      </c>
      <c r="AS87" s="0" t="s">
        <v>1479</v>
      </c>
      <c r="BJ87" s="0" t="n">
        <v>30</v>
      </c>
      <c r="BK87" s="0" t="s">
        <v>1480</v>
      </c>
      <c r="BL87" s="0" t="n">
        <v>31</v>
      </c>
      <c r="BM87" s="0" t="s">
        <v>1481</v>
      </c>
    </row>
    <row r="88" customFormat="false" ht="15" hidden="false" customHeight="false" outlineLevel="0" collapsed="false">
      <c r="P88" s="0" t="n">
        <v>7</v>
      </c>
      <c r="Q88" s="0" t="s">
        <v>1482</v>
      </c>
      <c r="AD88" s="0" t="n">
        <v>14</v>
      </c>
      <c r="AE88" s="0" t="s">
        <v>1483</v>
      </c>
      <c r="AF88" s="0" t="n">
        <v>15</v>
      </c>
      <c r="AG88" s="0" t="s">
        <v>1484</v>
      </c>
      <c r="AH88" s="0" t="n">
        <v>16</v>
      </c>
      <c r="AI88" s="0" t="s">
        <v>1485</v>
      </c>
      <c r="AP88" s="0" t="n">
        <v>20</v>
      </c>
      <c r="AQ88" s="0" t="s">
        <v>1486</v>
      </c>
      <c r="AR88" s="0" t="n">
        <v>21</v>
      </c>
      <c r="AS88" s="0" t="s">
        <v>1487</v>
      </c>
      <c r="BJ88" s="0" t="n">
        <v>30</v>
      </c>
      <c r="BK88" s="0" t="s">
        <v>1488</v>
      </c>
      <c r="BL88" s="0" t="n">
        <v>31</v>
      </c>
      <c r="BM88" s="0" t="s">
        <v>1489</v>
      </c>
    </row>
    <row r="89" customFormat="false" ht="15" hidden="false" customHeight="false" outlineLevel="0" collapsed="false">
      <c r="P89" s="0" t="n">
        <v>7</v>
      </c>
      <c r="Q89" s="0" t="s">
        <v>1490</v>
      </c>
      <c r="AD89" s="0" t="n">
        <v>14</v>
      </c>
      <c r="AE89" s="0" t="s">
        <v>1491</v>
      </c>
      <c r="AF89" s="0" t="n">
        <v>15</v>
      </c>
      <c r="AG89" s="0" t="s">
        <v>1492</v>
      </c>
      <c r="AH89" s="0" t="n">
        <v>16</v>
      </c>
      <c r="AI89" s="0" t="s">
        <v>1493</v>
      </c>
      <c r="AP89" s="0" t="n">
        <v>20</v>
      </c>
      <c r="AQ89" s="0" t="s">
        <v>1494</v>
      </c>
      <c r="AR89" s="0" t="n">
        <v>21</v>
      </c>
      <c r="AS89" s="0" t="s">
        <v>1495</v>
      </c>
      <c r="BJ89" s="0" t="n">
        <v>30</v>
      </c>
      <c r="BK89" s="0" t="s">
        <v>1496</v>
      </c>
      <c r="BL89" s="0" t="n">
        <v>31</v>
      </c>
      <c r="BM89" s="0" t="s">
        <v>1497</v>
      </c>
    </row>
    <row r="90" customFormat="false" ht="15" hidden="false" customHeight="false" outlineLevel="0" collapsed="false">
      <c r="P90" s="0" t="n">
        <v>7</v>
      </c>
      <c r="Q90" s="0" t="s">
        <v>1498</v>
      </c>
      <c r="AD90" s="0" t="n">
        <v>14</v>
      </c>
      <c r="AE90" s="0" t="s">
        <v>1499</v>
      </c>
      <c r="AF90" s="0" t="n">
        <v>15</v>
      </c>
      <c r="AG90" s="0" t="s">
        <v>1500</v>
      </c>
      <c r="AH90" s="0" t="n">
        <v>16</v>
      </c>
      <c r="AI90" s="0" t="s">
        <v>1501</v>
      </c>
      <c r="AP90" s="0" t="n">
        <v>20</v>
      </c>
      <c r="AQ90" s="0" t="s">
        <v>1502</v>
      </c>
      <c r="AR90" s="0" t="n">
        <v>21</v>
      </c>
      <c r="AS90" s="0" t="s">
        <v>1503</v>
      </c>
      <c r="BJ90" s="0" t="n">
        <v>30</v>
      </c>
      <c r="BK90" s="0" t="s">
        <v>1504</v>
      </c>
      <c r="BL90" s="0" t="n">
        <v>31</v>
      </c>
      <c r="BM90" s="0" t="s">
        <v>1505</v>
      </c>
    </row>
    <row r="91" customFormat="false" ht="15" hidden="false" customHeight="false" outlineLevel="0" collapsed="false">
      <c r="P91" s="0" t="n">
        <v>7</v>
      </c>
      <c r="Q91" s="0" t="s">
        <v>844</v>
      </c>
      <c r="AD91" s="0" t="n">
        <v>14</v>
      </c>
      <c r="AE91" s="0" t="s">
        <v>1506</v>
      </c>
      <c r="AF91" s="0" t="n">
        <v>15</v>
      </c>
      <c r="AG91" s="0" t="s">
        <v>1507</v>
      </c>
      <c r="AH91" s="0" t="n">
        <v>16</v>
      </c>
      <c r="AI91" s="0" t="s">
        <v>1508</v>
      </c>
      <c r="AP91" s="0" t="n">
        <v>20</v>
      </c>
      <c r="AQ91" s="0" t="s">
        <v>1509</v>
      </c>
      <c r="AR91" s="0" t="n">
        <v>21</v>
      </c>
      <c r="AS91" s="0" t="s">
        <v>1510</v>
      </c>
      <c r="BJ91" s="0" t="n">
        <v>30</v>
      </c>
      <c r="BK91" s="0" t="s">
        <v>1511</v>
      </c>
      <c r="BL91" s="0" t="n">
        <v>31</v>
      </c>
      <c r="BM91" s="0" t="s">
        <v>1512</v>
      </c>
    </row>
    <row r="92" customFormat="false" ht="15" hidden="false" customHeight="false" outlineLevel="0" collapsed="false">
      <c r="P92" s="0" t="n">
        <v>7</v>
      </c>
      <c r="Q92" s="0" t="s">
        <v>1513</v>
      </c>
      <c r="AD92" s="0" t="n">
        <v>14</v>
      </c>
      <c r="AE92" s="0" t="s">
        <v>1514</v>
      </c>
      <c r="AF92" s="0" t="n">
        <v>15</v>
      </c>
      <c r="AG92" s="0" t="s">
        <v>992</v>
      </c>
      <c r="AH92" s="0" t="n">
        <v>16</v>
      </c>
      <c r="AI92" s="0" t="s">
        <v>1515</v>
      </c>
      <c r="AP92" s="0" t="n">
        <v>20</v>
      </c>
      <c r="AQ92" s="0" t="s">
        <v>1516</v>
      </c>
      <c r="AR92" s="0" t="n">
        <v>21</v>
      </c>
      <c r="AS92" s="0" t="s">
        <v>1517</v>
      </c>
      <c r="BJ92" s="0" t="n">
        <v>30</v>
      </c>
      <c r="BK92" s="0" t="s">
        <v>1518</v>
      </c>
      <c r="BL92" s="0" t="n">
        <v>31</v>
      </c>
      <c r="BM92" s="0" t="s">
        <v>1519</v>
      </c>
    </row>
    <row r="93" customFormat="false" ht="15" hidden="false" customHeight="false" outlineLevel="0" collapsed="false">
      <c r="P93" s="0" t="n">
        <v>7</v>
      </c>
      <c r="Q93" s="0" t="s">
        <v>1424</v>
      </c>
      <c r="AD93" s="0" t="n">
        <v>14</v>
      </c>
      <c r="AE93" s="0" t="s">
        <v>1520</v>
      </c>
      <c r="AF93" s="0" t="n">
        <v>15</v>
      </c>
      <c r="AG93" s="0" t="s">
        <v>1521</v>
      </c>
      <c r="AH93" s="0" t="n">
        <v>16</v>
      </c>
      <c r="AI93" s="0" t="s">
        <v>1522</v>
      </c>
      <c r="AP93" s="0" t="n">
        <v>20</v>
      </c>
      <c r="AQ93" s="0" t="s">
        <v>1523</v>
      </c>
      <c r="AR93" s="0" t="n">
        <v>21</v>
      </c>
      <c r="AS93" s="0" t="s">
        <v>1524</v>
      </c>
      <c r="BJ93" s="0" t="n">
        <v>30</v>
      </c>
      <c r="BK93" s="0" t="s">
        <v>1525</v>
      </c>
      <c r="BL93" s="0" t="n">
        <v>31</v>
      </c>
      <c r="BM93" s="0" t="s">
        <v>1526</v>
      </c>
    </row>
    <row r="94" customFormat="false" ht="15" hidden="false" customHeight="false" outlineLevel="0" collapsed="false">
      <c r="P94" s="0" t="n">
        <v>7</v>
      </c>
      <c r="Q94" s="0" t="s">
        <v>1527</v>
      </c>
      <c r="AD94" s="0" t="n">
        <v>14</v>
      </c>
      <c r="AE94" s="0" t="s">
        <v>1528</v>
      </c>
      <c r="AF94" s="0" t="n">
        <v>15</v>
      </c>
      <c r="AG94" s="0" t="s">
        <v>1529</v>
      </c>
      <c r="AH94" s="0" t="n">
        <v>16</v>
      </c>
      <c r="AI94" s="0" t="s">
        <v>1530</v>
      </c>
      <c r="AP94" s="0" t="n">
        <v>20</v>
      </c>
      <c r="AQ94" s="0" t="s">
        <v>1531</v>
      </c>
      <c r="AR94" s="0" t="n">
        <v>21</v>
      </c>
      <c r="AS94" s="0" t="s">
        <v>1532</v>
      </c>
      <c r="BJ94" s="0" t="n">
        <v>30</v>
      </c>
      <c r="BK94" s="0" t="s">
        <v>1034</v>
      </c>
      <c r="BL94" s="0" t="n">
        <v>31</v>
      </c>
      <c r="BM94" s="0" t="s">
        <v>1533</v>
      </c>
    </row>
    <row r="95" customFormat="false" ht="15" hidden="false" customHeight="false" outlineLevel="0" collapsed="false">
      <c r="P95" s="0" t="n">
        <v>7</v>
      </c>
      <c r="Q95" s="0" t="s">
        <v>1534</v>
      </c>
      <c r="AD95" s="0" t="n">
        <v>14</v>
      </c>
      <c r="AE95" s="0" t="s">
        <v>1535</v>
      </c>
      <c r="AF95" s="0" t="n">
        <v>15</v>
      </c>
      <c r="AG95" s="0" t="s">
        <v>1536</v>
      </c>
      <c r="AH95" s="0" t="n">
        <v>16</v>
      </c>
      <c r="AI95" s="0" t="s">
        <v>1537</v>
      </c>
      <c r="AP95" s="0" t="n">
        <v>20</v>
      </c>
      <c r="AQ95" s="0" t="s">
        <v>1538</v>
      </c>
      <c r="AR95" s="0" t="n">
        <v>21</v>
      </c>
      <c r="AS95" s="0" t="s">
        <v>1539</v>
      </c>
      <c r="BJ95" s="0" t="n">
        <v>30</v>
      </c>
      <c r="BK95" s="0" t="s">
        <v>1540</v>
      </c>
      <c r="BL95" s="0" t="n">
        <v>31</v>
      </c>
      <c r="BM95" s="0" t="s">
        <v>1541</v>
      </c>
    </row>
    <row r="96" customFormat="false" ht="15" hidden="false" customHeight="false" outlineLevel="0" collapsed="false">
      <c r="P96" s="0" t="n">
        <v>7</v>
      </c>
      <c r="Q96" s="0" t="s">
        <v>1542</v>
      </c>
      <c r="AD96" s="0" t="n">
        <v>14</v>
      </c>
      <c r="AE96" s="0" t="s">
        <v>1543</v>
      </c>
      <c r="AF96" s="0" t="n">
        <v>15</v>
      </c>
      <c r="AG96" s="0" t="s">
        <v>1544</v>
      </c>
      <c r="AH96" s="0" t="n">
        <v>16</v>
      </c>
      <c r="AI96" s="0" t="s">
        <v>1545</v>
      </c>
      <c r="AP96" s="0" t="n">
        <v>20</v>
      </c>
      <c r="AQ96" s="0" t="s">
        <v>1546</v>
      </c>
      <c r="AR96" s="0" t="n">
        <v>21</v>
      </c>
      <c r="AS96" s="0" t="s">
        <v>1547</v>
      </c>
      <c r="BJ96" s="0" t="n">
        <v>30</v>
      </c>
      <c r="BK96" s="0" t="s">
        <v>1548</v>
      </c>
      <c r="BL96" s="0" t="n">
        <v>31</v>
      </c>
      <c r="BM96" s="0" t="s">
        <v>1549</v>
      </c>
    </row>
    <row r="97" customFormat="false" ht="15" hidden="false" customHeight="false" outlineLevel="0" collapsed="false">
      <c r="P97" s="0" t="n">
        <v>7</v>
      </c>
      <c r="Q97" s="0" t="s">
        <v>1550</v>
      </c>
      <c r="AD97" s="0" t="n">
        <v>14</v>
      </c>
      <c r="AE97" s="0" t="s">
        <v>1551</v>
      </c>
      <c r="AF97" s="0" t="n">
        <v>15</v>
      </c>
      <c r="AG97" s="0" t="s">
        <v>1552</v>
      </c>
      <c r="AH97" s="0" t="n">
        <v>16</v>
      </c>
      <c r="AI97" s="0" t="s">
        <v>1553</v>
      </c>
      <c r="AP97" s="0" t="n">
        <v>20</v>
      </c>
      <c r="AQ97" s="0" t="s">
        <v>1554</v>
      </c>
      <c r="AR97" s="0" t="n">
        <v>21</v>
      </c>
      <c r="AS97" s="0" t="s">
        <v>1555</v>
      </c>
      <c r="BJ97" s="0" t="n">
        <v>30</v>
      </c>
      <c r="BK97" s="0" t="s">
        <v>1556</v>
      </c>
      <c r="BL97" s="0" t="n">
        <v>31</v>
      </c>
      <c r="BM97" s="0" t="s">
        <v>1557</v>
      </c>
    </row>
    <row r="98" customFormat="false" ht="15" hidden="false" customHeight="false" outlineLevel="0" collapsed="false">
      <c r="P98" s="0" t="n">
        <v>7</v>
      </c>
      <c r="Q98" s="0" t="s">
        <v>1558</v>
      </c>
      <c r="AD98" s="0" t="n">
        <v>14</v>
      </c>
      <c r="AE98" s="0" t="s">
        <v>1559</v>
      </c>
      <c r="AF98" s="0" t="n">
        <v>15</v>
      </c>
      <c r="AG98" s="0" t="s">
        <v>1560</v>
      </c>
      <c r="AH98" s="0" t="n">
        <v>16</v>
      </c>
      <c r="AI98" s="0" t="s">
        <v>1561</v>
      </c>
      <c r="AP98" s="0" t="n">
        <v>20</v>
      </c>
      <c r="AQ98" s="0" t="s">
        <v>1562</v>
      </c>
      <c r="AR98" s="0" t="n">
        <v>21</v>
      </c>
      <c r="AS98" s="0" t="s">
        <v>1563</v>
      </c>
      <c r="BJ98" s="0" t="n">
        <v>30</v>
      </c>
      <c r="BK98" s="0" t="s">
        <v>1564</v>
      </c>
      <c r="BL98" s="0" t="n">
        <v>31</v>
      </c>
      <c r="BM98" s="0" t="s">
        <v>1565</v>
      </c>
    </row>
    <row r="99" customFormat="false" ht="15" hidden="false" customHeight="false" outlineLevel="0" collapsed="false">
      <c r="P99" s="0" t="n">
        <v>7</v>
      </c>
      <c r="Q99" s="0" t="s">
        <v>1566</v>
      </c>
      <c r="AD99" s="0" t="n">
        <v>14</v>
      </c>
      <c r="AE99" s="0" t="s">
        <v>1567</v>
      </c>
      <c r="AF99" s="0" t="n">
        <v>15</v>
      </c>
      <c r="AG99" s="0" t="s">
        <v>1568</v>
      </c>
      <c r="AH99" s="0" t="n">
        <v>16</v>
      </c>
      <c r="AI99" s="0" t="s">
        <v>1569</v>
      </c>
      <c r="AP99" s="0" t="n">
        <v>20</v>
      </c>
      <c r="AQ99" s="0" t="s">
        <v>1570</v>
      </c>
      <c r="AR99" s="0" t="n">
        <v>21</v>
      </c>
      <c r="AS99" s="0" t="s">
        <v>1571</v>
      </c>
      <c r="BJ99" s="0" t="n">
        <v>30</v>
      </c>
      <c r="BK99" s="0" t="s">
        <v>1572</v>
      </c>
      <c r="BL99" s="0" t="n">
        <v>31</v>
      </c>
      <c r="BM99" s="0" t="s">
        <v>1573</v>
      </c>
    </row>
    <row r="100" customFormat="false" ht="15" hidden="false" customHeight="false" outlineLevel="0" collapsed="false">
      <c r="P100" s="0" t="n">
        <v>7</v>
      </c>
      <c r="Q100" s="0" t="s">
        <v>1574</v>
      </c>
      <c r="AD100" s="0" t="n">
        <v>14</v>
      </c>
      <c r="AE100" s="0" t="s">
        <v>1575</v>
      </c>
      <c r="AF100" s="0" t="n">
        <v>15</v>
      </c>
      <c r="AG100" s="0" t="s">
        <v>1576</v>
      </c>
      <c r="AH100" s="0" t="n">
        <v>16</v>
      </c>
      <c r="AI100" s="0" t="s">
        <v>1577</v>
      </c>
      <c r="AP100" s="0" t="n">
        <v>20</v>
      </c>
      <c r="AQ100" s="0" t="s">
        <v>1578</v>
      </c>
      <c r="AR100" s="0" t="n">
        <v>21</v>
      </c>
      <c r="AS100" s="0" t="s">
        <v>1579</v>
      </c>
      <c r="BJ100" s="0" t="n">
        <v>30</v>
      </c>
      <c r="BK100" s="0" t="s">
        <v>1580</v>
      </c>
      <c r="BL100" s="0" t="n">
        <v>31</v>
      </c>
      <c r="BM100" s="0" t="s">
        <v>1581</v>
      </c>
    </row>
    <row r="101" customFormat="false" ht="15" hidden="false" customHeight="false" outlineLevel="0" collapsed="false">
      <c r="P101" s="0" t="n">
        <v>7</v>
      </c>
      <c r="Q101" s="0" t="s">
        <v>1582</v>
      </c>
      <c r="AD101" s="0" t="n">
        <v>14</v>
      </c>
      <c r="AE101" s="0" t="s">
        <v>1583</v>
      </c>
      <c r="AF101" s="0" t="n">
        <v>15</v>
      </c>
      <c r="AG101" s="0" t="s">
        <v>1584</v>
      </c>
      <c r="AH101" s="0" t="n">
        <v>16</v>
      </c>
      <c r="AI101" s="0" t="s">
        <v>532</v>
      </c>
      <c r="AP101" s="0" t="n">
        <v>20</v>
      </c>
      <c r="AQ101" s="0" t="s">
        <v>1585</v>
      </c>
      <c r="AR101" s="0" t="n">
        <v>21</v>
      </c>
      <c r="AS101" s="0" t="s">
        <v>1586</v>
      </c>
      <c r="BJ101" s="0" t="n">
        <v>30</v>
      </c>
      <c r="BK101" s="0" t="s">
        <v>1587</v>
      </c>
      <c r="BL101" s="0" t="n">
        <v>31</v>
      </c>
      <c r="BM101" s="0" t="s">
        <v>1588</v>
      </c>
    </row>
    <row r="102" customFormat="false" ht="15" hidden="false" customHeight="false" outlineLevel="0" collapsed="false">
      <c r="P102" s="0" t="n">
        <v>7</v>
      </c>
      <c r="Q102" s="0" t="s">
        <v>1589</v>
      </c>
      <c r="AD102" s="0" t="n">
        <v>14</v>
      </c>
      <c r="AE102" s="0" t="s">
        <v>513</v>
      </c>
      <c r="AF102" s="0" t="n">
        <v>15</v>
      </c>
      <c r="AG102" s="0" t="s">
        <v>1590</v>
      </c>
      <c r="AH102" s="0" t="n">
        <v>16</v>
      </c>
      <c r="AI102" s="0" t="s">
        <v>1591</v>
      </c>
      <c r="AP102" s="0" t="n">
        <v>20</v>
      </c>
      <c r="AQ102" s="0" t="s">
        <v>1592</v>
      </c>
      <c r="AR102" s="0" t="n">
        <v>21</v>
      </c>
      <c r="AS102" s="0" t="s">
        <v>1593</v>
      </c>
      <c r="BJ102" s="0" t="n">
        <v>30</v>
      </c>
      <c r="BK102" s="0" t="s">
        <v>1594</v>
      </c>
      <c r="BL102" s="0" t="n">
        <v>31</v>
      </c>
      <c r="BM102" s="0" t="s">
        <v>1595</v>
      </c>
    </row>
    <row r="103" customFormat="false" ht="15" hidden="false" customHeight="false" outlineLevel="0" collapsed="false">
      <c r="P103" s="0" t="n">
        <v>7</v>
      </c>
      <c r="Q103" s="0" t="s">
        <v>1596</v>
      </c>
      <c r="AD103" s="0" t="n">
        <v>14</v>
      </c>
      <c r="AE103" s="0" t="s">
        <v>1597</v>
      </c>
      <c r="AF103" s="0" t="n">
        <v>15</v>
      </c>
      <c r="AG103" s="0" t="s">
        <v>1598</v>
      </c>
      <c r="AH103" s="0" t="n">
        <v>16</v>
      </c>
      <c r="AI103" s="0" t="s">
        <v>1599</v>
      </c>
      <c r="AP103" s="0" t="n">
        <v>20</v>
      </c>
      <c r="AQ103" s="0" t="s">
        <v>1600</v>
      </c>
      <c r="AR103" s="0" t="n">
        <v>21</v>
      </c>
      <c r="AS103" s="0" t="s">
        <v>1601</v>
      </c>
      <c r="BJ103" s="0" t="n">
        <v>30</v>
      </c>
      <c r="BK103" s="0" t="s">
        <v>1602</v>
      </c>
      <c r="BL103" s="0" t="n">
        <v>31</v>
      </c>
      <c r="BM103" s="0" t="s">
        <v>1603</v>
      </c>
    </row>
    <row r="104" customFormat="false" ht="15" hidden="false" customHeight="false" outlineLevel="0" collapsed="false">
      <c r="P104" s="0" t="n">
        <v>7</v>
      </c>
      <c r="Q104" s="0" t="s">
        <v>1604</v>
      </c>
      <c r="AD104" s="0" t="n">
        <v>14</v>
      </c>
      <c r="AE104" s="0" t="s">
        <v>1605</v>
      </c>
      <c r="AF104" s="0" t="n">
        <v>15</v>
      </c>
      <c r="AG104" s="0" t="s">
        <v>1606</v>
      </c>
      <c r="AH104" s="0" t="n">
        <v>16</v>
      </c>
      <c r="AI104" s="0" t="s">
        <v>1607</v>
      </c>
      <c r="AP104" s="0" t="n">
        <v>20</v>
      </c>
      <c r="AQ104" s="0" t="s">
        <v>1608</v>
      </c>
      <c r="AR104" s="0" t="n">
        <v>21</v>
      </c>
      <c r="AS104" s="0" t="s">
        <v>1609</v>
      </c>
      <c r="BJ104" s="0" t="n">
        <v>30</v>
      </c>
      <c r="BK104" s="0" t="s">
        <v>1610</v>
      </c>
      <c r="BL104" s="0" t="n">
        <v>31</v>
      </c>
      <c r="BM104" s="0" t="s">
        <v>1611</v>
      </c>
    </row>
    <row r="105" customFormat="false" ht="15" hidden="false" customHeight="false" outlineLevel="0" collapsed="false">
      <c r="P105" s="0" t="n">
        <v>7</v>
      </c>
      <c r="Q105" s="0" t="s">
        <v>1612</v>
      </c>
      <c r="AD105" s="0" t="n">
        <v>14</v>
      </c>
      <c r="AE105" s="0" t="s">
        <v>1613</v>
      </c>
      <c r="AF105" s="0" t="n">
        <v>15</v>
      </c>
      <c r="AG105" s="0" t="s">
        <v>1614</v>
      </c>
      <c r="AH105" s="0" t="n">
        <v>16</v>
      </c>
      <c r="AI105" s="0" t="s">
        <v>1615</v>
      </c>
      <c r="AP105" s="0" t="n">
        <v>20</v>
      </c>
      <c r="AQ105" s="0" t="s">
        <v>1616</v>
      </c>
      <c r="AR105" s="0" t="n">
        <v>21</v>
      </c>
      <c r="AS105" s="0" t="s">
        <v>1617</v>
      </c>
      <c r="BJ105" s="0" t="n">
        <v>30</v>
      </c>
      <c r="BK105" s="0" t="s">
        <v>1134</v>
      </c>
      <c r="BL105" s="0" t="n">
        <v>31</v>
      </c>
      <c r="BM105" s="0" t="s">
        <v>1618</v>
      </c>
    </row>
    <row r="106" customFormat="false" ht="15" hidden="false" customHeight="false" outlineLevel="0" collapsed="false">
      <c r="P106" s="0" t="n">
        <v>7</v>
      </c>
      <c r="Q106" s="0" t="s">
        <v>1619</v>
      </c>
      <c r="AD106" s="0" t="n">
        <v>14</v>
      </c>
      <c r="AE106" s="0" t="s">
        <v>1620</v>
      </c>
      <c r="AF106" s="0" t="n">
        <v>15</v>
      </c>
      <c r="AG106" s="0" t="s">
        <v>1621</v>
      </c>
      <c r="AH106" s="0" t="n">
        <v>16</v>
      </c>
      <c r="AI106" s="0" t="s">
        <v>430</v>
      </c>
      <c r="AP106" s="0" t="n">
        <v>20</v>
      </c>
      <c r="AQ106" s="0" t="s">
        <v>1622</v>
      </c>
      <c r="AR106" s="0" t="n">
        <v>21</v>
      </c>
      <c r="AS106" s="0" t="s">
        <v>1623</v>
      </c>
      <c r="BJ106" s="0" t="n">
        <v>30</v>
      </c>
      <c r="BK106" s="0" t="s">
        <v>898</v>
      </c>
      <c r="BL106" s="0" t="n">
        <v>31</v>
      </c>
      <c r="BM106" s="0" t="s">
        <v>1624</v>
      </c>
    </row>
    <row r="107" customFormat="false" ht="15" hidden="false" customHeight="false" outlineLevel="0" collapsed="false">
      <c r="P107" s="0" t="n">
        <v>7</v>
      </c>
      <c r="Q107" s="0" t="s">
        <v>1625</v>
      </c>
      <c r="AD107" s="0" t="n">
        <v>14</v>
      </c>
      <c r="AE107" s="0" t="s">
        <v>1626</v>
      </c>
      <c r="AF107" s="0" t="n">
        <v>15</v>
      </c>
      <c r="AG107" s="0" t="s">
        <v>1627</v>
      </c>
      <c r="AH107" s="0" t="n">
        <v>16</v>
      </c>
      <c r="AI107" s="0" t="s">
        <v>1628</v>
      </c>
      <c r="AP107" s="0" t="n">
        <v>20</v>
      </c>
      <c r="AQ107" s="0" t="s">
        <v>1629</v>
      </c>
      <c r="AR107" s="0" t="n">
        <v>21</v>
      </c>
      <c r="AS107" s="0" t="s">
        <v>1630</v>
      </c>
      <c r="BJ107" s="0" t="n">
        <v>30</v>
      </c>
      <c r="BK107" s="0" t="s">
        <v>1631</v>
      </c>
      <c r="BL107" s="0" t="n">
        <v>31</v>
      </c>
      <c r="BM107" s="0" t="s">
        <v>1632</v>
      </c>
    </row>
    <row r="108" customFormat="false" ht="15" hidden="false" customHeight="false" outlineLevel="0" collapsed="false">
      <c r="P108" s="0" t="n">
        <v>7</v>
      </c>
      <c r="Q108" s="0" t="s">
        <v>1633</v>
      </c>
      <c r="AD108" s="0" t="n">
        <v>14</v>
      </c>
      <c r="AE108" s="0" t="s">
        <v>1634</v>
      </c>
      <c r="AF108" s="0" t="n">
        <v>15</v>
      </c>
      <c r="AG108" s="0" t="s">
        <v>1635</v>
      </c>
      <c r="AH108" s="0" t="n">
        <v>16</v>
      </c>
      <c r="AI108" s="0" t="s">
        <v>1636</v>
      </c>
      <c r="AP108" s="0" t="n">
        <v>20</v>
      </c>
      <c r="AQ108" s="0" t="s">
        <v>1637</v>
      </c>
      <c r="AR108" s="0" t="n">
        <v>21</v>
      </c>
      <c r="AS108" s="0" t="s">
        <v>1638</v>
      </c>
      <c r="BJ108" s="0" t="n">
        <v>30</v>
      </c>
      <c r="BK108" s="0" t="s">
        <v>1639</v>
      </c>
      <c r="BL108" s="0" t="n">
        <v>31</v>
      </c>
      <c r="BM108" s="0" t="s">
        <v>1640</v>
      </c>
    </row>
    <row r="109" customFormat="false" ht="15" hidden="false" customHeight="false" outlineLevel="0" collapsed="false">
      <c r="P109" s="0" t="n">
        <v>7</v>
      </c>
      <c r="Q109" s="0" t="s">
        <v>1641</v>
      </c>
      <c r="AD109" s="0" t="n">
        <v>14</v>
      </c>
      <c r="AE109" s="0" t="s">
        <v>1642</v>
      </c>
      <c r="AF109" s="0" t="n">
        <v>15</v>
      </c>
      <c r="AG109" s="0" t="s">
        <v>1643</v>
      </c>
      <c r="AH109" s="0" t="n">
        <v>16</v>
      </c>
      <c r="AI109" s="0" t="s">
        <v>1644</v>
      </c>
      <c r="AP109" s="0" t="n">
        <v>20</v>
      </c>
      <c r="AQ109" s="0" t="s">
        <v>1645</v>
      </c>
      <c r="AR109" s="0" t="n">
        <v>21</v>
      </c>
      <c r="AS109" s="0" t="s">
        <v>1351</v>
      </c>
      <c r="BJ109" s="0" t="n">
        <v>30</v>
      </c>
      <c r="BK109" s="0" t="s">
        <v>1646</v>
      </c>
      <c r="BL109" s="0" t="n">
        <v>31</v>
      </c>
      <c r="BM109" s="0" t="s">
        <v>1647</v>
      </c>
    </row>
    <row r="110" customFormat="false" ht="15" hidden="false" customHeight="false" outlineLevel="0" collapsed="false">
      <c r="P110" s="0" t="n">
        <v>7</v>
      </c>
      <c r="Q110" s="0" t="s">
        <v>1648</v>
      </c>
      <c r="AD110" s="0" t="n">
        <v>14</v>
      </c>
      <c r="AE110" s="0" t="s">
        <v>1649</v>
      </c>
      <c r="AF110" s="0" t="n">
        <v>15</v>
      </c>
      <c r="AG110" s="0" t="s">
        <v>1650</v>
      </c>
      <c r="AH110" s="0" t="n">
        <v>16</v>
      </c>
      <c r="AI110" s="0" t="s">
        <v>1651</v>
      </c>
      <c r="AP110" s="0" t="n">
        <v>20</v>
      </c>
      <c r="AQ110" s="0" t="s">
        <v>1652</v>
      </c>
      <c r="AR110" s="0" t="n">
        <v>21</v>
      </c>
      <c r="AS110" s="0" t="s">
        <v>1653</v>
      </c>
      <c r="BJ110" s="0" t="n">
        <v>30</v>
      </c>
      <c r="BK110" s="0" t="s">
        <v>1654</v>
      </c>
    </row>
    <row r="111" customFormat="false" ht="15" hidden="false" customHeight="false" outlineLevel="0" collapsed="false">
      <c r="P111" s="0" t="n">
        <v>7</v>
      </c>
      <c r="Q111" s="0" t="s">
        <v>1605</v>
      </c>
      <c r="AD111" s="0" t="n">
        <v>14</v>
      </c>
      <c r="AE111" s="0" t="s">
        <v>532</v>
      </c>
      <c r="AF111" s="0" t="n">
        <v>15</v>
      </c>
      <c r="AG111" s="0" t="s">
        <v>1655</v>
      </c>
      <c r="AH111" s="0" t="n">
        <v>16</v>
      </c>
      <c r="AI111" s="0" t="s">
        <v>1656</v>
      </c>
      <c r="AP111" s="0" t="n">
        <v>20</v>
      </c>
      <c r="AQ111" s="0" t="s">
        <v>1657</v>
      </c>
      <c r="AR111" s="0" t="n">
        <v>21</v>
      </c>
      <c r="AS111" s="0" t="s">
        <v>1658</v>
      </c>
      <c r="BJ111" s="0" t="n">
        <v>30</v>
      </c>
      <c r="BK111" s="0" t="s">
        <v>1659</v>
      </c>
    </row>
    <row r="112" customFormat="false" ht="15" hidden="false" customHeight="false" outlineLevel="0" collapsed="false">
      <c r="P112" s="0" t="n">
        <v>7</v>
      </c>
      <c r="Q112" s="0" t="s">
        <v>1660</v>
      </c>
      <c r="AD112" s="0" t="n">
        <v>14</v>
      </c>
      <c r="AE112" s="0" t="s">
        <v>1661</v>
      </c>
      <c r="AF112" s="0" t="n">
        <v>15</v>
      </c>
      <c r="AG112" s="0" t="s">
        <v>1662</v>
      </c>
      <c r="AH112" s="0" t="n">
        <v>16</v>
      </c>
      <c r="AI112" s="0" t="s">
        <v>1663</v>
      </c>
      <c r="AP112" s="0" t="n">
        <v>20</v>
      </c>
      <c r="AQ112" s="0" t="s">
        <v>1664</v>
      </c>
      <c r="AR112" s="0" t="n">
        <v>21</v>
      </c>
      <c r="AS112" s="0" t="s">
        <v>1665</v>
      </c>
      <c r="BJ112" s="0" t="n">
        <v>30</v>
      </c>
      <c r="BK112" s="0" t="s">
        <v>1666</v>
      </c>
    </row>
    <row r="113" customFormat="false" ht="15" hidden="false" customHeight="false" outlineLevel="0" collapsed="false">
      <c r="P113" s="0" t="n">
        <v>7</v>
      </c>
      <c r="Q113" s="0" t="s">
        <v>1667</v>
      </c>
      <c r="AD113" s="0" t="n">
        <v>14</v>
      </c>
      <c r="AE113" s="0" t="s">
        <v>1668</v>
      </c>
      <c r="AF113" s="0" t="n">
        <v>15</v>
      </c>
      <c r="AG113" s="0" t="s">
        <v>1669</v>
      </c>
      <c r="AH113" s="0" t="n">
        <v>16</v>
      </c>
      <c r="AI113" s="0" t="s">
        <v>1670</v>
      </c>
      <c r="AP113" s="0" t="n">
        <v>20</v>
      </c>
      <c r="AQ113" s="0" t="s">
        <v>1671</v>
      </c>
      <c r="AR113" s="0" t="n">
        <v>21</v>
      </c>
      <c r="AS113" s="0" t="s">
        <v>1672</v>
      </c>
      <c r="BJ113" s="0" t="n">
        <v>30</v>
      </c>
      <c r="BK113" s="0" t="s">
        <v>1673</v>
      </c>
    </row>
    <row r="114" customFormat="false" ht="15" hidden="false" customHeight="false" outlineLevel="0" collapsed="false">
      <c r="P114" s="0" t="n">
        <v>7</v>
      </c>
      <c r="Q114" s="0" t="s">
        <v>1674</v>
      </c>
      <c r="AD114" s="0" t="n">
        <v>14</v>
      </c>
      <c r="AE114" s="0" t="s">
        <v>1675</v>
      </c>
      <c r="AF114" s="0" t="n">
        <v>15</v>
      </c>
      <c r="AG114" s="0" t="s">
        <v>1676</v>
      </c>
      <c r="AH114" s="0" t="n">
        <v>16</v>
      </c>
      <c r="AI114" s="0" t="s">
        <v>1677</v>
      </c>
      <c r="AP114" s="0" t="n">
        <v>20</v>
      </c>
      <c r="AQ114" s="0" t="s">
        <v>1678</v>
      </c>
      <c r="AR114" s="0" t="n">
        <v>21</v>
      </c>
      <c r="AS114" s="0" t="s">
        <v>1679</v>
      </c>
      <c r="BJ114" s="0" t="n">
        <v>30</v>
      </c>
      <c r="BK114" s="0" t="s">
        <v>1680</v>
      </c>
    </row>
    <row r="115" customFormat="false" ht="15" hidden="false" customHeight="false" outlineLevel="0" collapsed="false">
      <c r="P115" s="0" t="n">
        <v>7</v>
      </c>
      <c r="Q115" s="0" t="s">
        <v>1681</v>
      </c>
      <c r="AD115" s="0" t="n">
        <v>14</v>
      </c>
      <c r="AE115" s="0" t="s">
        <v>1682</v>
      </c>
      <c r="AF115" s="0" t="n">
        <v>15</v>
      </c>
      <c r="AG115" s="0" t="s">
        <v>1683</v>
      </c>
      <c r="AH115" s="0" t="n">
        <v>16</v>
      </c>
      <c r="AI115" s="0" t="s">
        <v>1684</v>
      </c>
      <c r="AP115" s="0" t="n">
        <v>20</v>
      </c>
      <c r="AQ115" s="0" t="s">
        <v>1685</v>
      </c>
      <c r="AR115" s="0" t="n">
        <v>21</v>
      </c>
      <c r="AS115" s="0" t="s">
        <v>1419</v>
      </c>
      <c r="BJ115" s="0" t="n">
        <v>30</v>
      </c>
      <c r="BK115" s="0" t="s">
        <v>247</v>
      </c>
    </row>
    <row r="116" customFormat="false" ht="15" hidden="false" customHeight="false" outlineLevel="0" collapsed="false">
      <c r="P116" s="0" t="n">
        <v>7</v>
      </c>
      <c r="Q116" s="0" t="s">
        <v>1686</v>
      </c>
      <c r="AD116" s="0" t="n">
        <v>14</v>
      </c>
      <c r="AE116" s="0" t="s">
        <v>1687</v>
      </c>
      <c r="AF116" s="0" t="n">
        <v>15</v>
      </c>
      <c r="AG116" s="0" t="s">
        <v>1688</v>
      </c>
      <c r="AP116" s="0" t="n">
        <v>20</v>
      </c>
      <c r="AQ116" s="0" t="s">
        <v>1689</v>
      </c>
      <c r="AR116" s="0" t="n">
        <v>21</v>
      </c>
      <c r="AS116" s="0" t="s">
        <v>1690</v>
      </c>
      <c r="BJ116" s="0" t="n">
        <v>30</v>
      </c>
      <c r="BK116" s="0" t="s">
        <v>1691</v>
      </c>
    </row>
    <row r="117" customFormat="false" ht="15" hidden="false" customHeight="false" outlineLevel="0" collapsed="false">
      <c r="P117" s="0" t="n">
        <v>7</v>
      </c>
      <c r="Q117" s="0" t="s">
        <v>1692</v>
      </c>
      <c r="AD117" s="0" t="n">
        <v>14</v>
      </c>
      <c r="AE117" s="0" t="s">
        <v>1693</v>
      </c>
      <c r="AF117" s="0" t="n">
        <v>15</v>
      </c>
      <c r="AG117" s="0" t="s">
        <v>1694</v>
      </c>
      <c r="AP117" s="0" t="n">
        <v>20</v>
      </c>
      <c r="AQ117" s="0" t="s">
        <v>1695</v>
      </c>
      <c r="AR117" s="0" t="n">
        <v>21</v>
      </c>
      <c r="AS117" s="0" t="s">
        <v>1696</v>
      </c>
      <c r="BJ117" s="0" t="n">
        <v>30</v>
      </c>
      <c r="BK117" s="0" t="s">
        <v>1697</v>
      </c>
    </row>
    <row r="118" customFormat="false" ht="15" hidden="false" customHeight="false" outlineLevel="0" collapsed="false">
      <c r="P118" s="0" t="n">
        <v>7</v>
      </c>
      <c r="Q118" s="0" t="s">
        <v>1698</v>
      </c>
      <c r="AD118" s="0" t="n">
        <v>14</v>
      </c>
      <c r="AE118" s="0" t="s">
        <v>1165</v>
      </c>
      <c r="AF118" s="0" t="n">
        <v>15</v>
      </c>
      <c r="AG118" s="0" t="s">
        <v>1699</v>
      </c>
      <c r="AP118" s="0" t="n">
        <v>20</v>
      </c>
      <c r="AQ118" s="0" t="s">
        <v>1700</v>
      </c>
      <c r="AR118" s="0" t="n">
        <v>21</v>
      </c>
      <c r="AS118" s="0" t="s">
        <v>34</v>
      </c>
      <c r="BJ118" s="0" t="n">
        <v>30</v>
      </c>
      <c r="BK118" s="0" t="s">
        <v>1701</v>
      </c>
    </row>
    <row r="119" customFormat="false" ht="15" hidden="false" customHeight="false" outlineLevel="0" collapsed="false">
      <c r="P119" s="0" t="n">
        <v>7</v>
      </c>
      <c r="Q119" s="0" t="s">
        <v>430</v>
      </c>
      <c r="AD119" s="0" t="n">
        <v>14</v>
      </c>
      <c r="AE119" s="0" t="s">
        <v>1702</v>
      </c>
      <c r="AF119" s="0" t="n">
        <v>15</v>
      </c>
      <c r="AG119" s="0" t="s">
        <v>1693</v>
      </c>
      <c r="AP119" s="0" t="n">
        <v>20</v>
      </c>
      <c r="AQ119" s="0" t="s">
        <v>1703</v>
      </c>
      <c r="AR119" s="0" t="n">
        <v>21</v>
      </c>
      <c r="AS119" s="0" t="s">
        <v>1704</v>
      </c>
      <c r="BJ119" s="0" t="n">
        <v>30</v>
      </c>
      <c r="BK119" s="0" t="s">
        <v>1705</v>
      </c>
    </row>
    <row r="120" customFormat="false" ht="15" hidden="false" customHeight="false" outlineLevel="0" collapsed="false">
      <c r="P120" s="0" t="n">
        <v>7</v>
      </c>
      <c r="Q120" s="0" t="s">
        <v>1706</v>
      </c>
      <c r="AD120" s="0" t="n">
        <v>14</v>
      </c>
      <c r="AE120" s="0" t="s">
        <v>1707</v>
      </c>
      <c r="AF120" s="0" t="n">
        <v>15</v>
      </c>
      <c r="AG120" s="0" t="s">
        <v>1708</v>
      </c>
      <c r="AP120" s="0" t="n">
        <v>20</v>
      </c>
      <c r="AQ120" s="0" t="s">
        <v>1709</v>
      </c>
      <c r="AR120" s="0" t="n">
        <v>21</v>
      </c>
      <c r="AS120" s="0" t="s">
        <v>1710</v>
      </c>
      <c r="BJ120" s="0" t="n">
        <v>30</v>
      </c>
      <c r="BK120" s="0" t="s">
        <v>1711</v>
      </c>
    </row>
    <row r="121" customFormat="false" ht="15" hidden="false" customHeight="false" outlineLevel="0" collapsed="false">
      <c r="P121" s="0" t="n">
        <v>7</v>
      </c>
      <c r="Q121" s="0" t="s">
        <v>1712</v>
      </c>
      <c r="AD121" s="0" t="n">
        <v>14</v>
      </c>
      <c r="AE121" s="0" t="s">
        <v>1713</v>
      </c>
      <c r="AF121" s="0" t="n">
        <v>15</v>
      </c>
      <c r="AG121" s="0" t="s">
        <v>1714</v>
      </c>
      <c r="AP121" s="0" t="n">
        <v>20</v>
      </c>
      <c r="AQ121" s="0" t="s">
        <v>1715</v>
      </c>
      <c r="AR121" s="0" t="n">
        <v>21</v>
      </c>
      <c r="AS121" s="0" t="s">
        <v>1716</v>
      </c>
      <c r="BJ121" s="0" t="n">
        <v>30</v>
      </c>
      <c r="BK121" s="0" t="s">
        <v>1717</v>
      </c>
    </row>
    <row r="122" customFormat="false" ht="15" hidden="false" customHeight="false" outlineLevel="0" collapsed="false">
      <c r="P122" s="0" t="n">
        <v>7</v>
      </c>
      <c r="Q122" s="0" t="s">
        <v>1718</v>
      </c>
      <c r="AD122" s="0" t="n">
        <v>14</v>
      </c>
      <c r="AE122" s="0" t="s">
        <v>1719</v>
      </c>
      <c r="AF122" s="0" t="n">
        <v>15</v>
      </c>
      <c r="AG122" s="0" t="s">
        <v>1720</v>
      </c>
      <c r="AP122" s="0" t="n">
        <v>20</v>
      </c>
      <c r="AQ122" s="0" t="s">
        <v>1721</v>
      </c>
      <c r="AR122" s="0" t="n">
        <v>21</v>
      </c>
      <c r="AS122" s="0" t="s">
        <v>1722</v>
      </c>
      <c r="BJ122" s="0" t="n">
        <v>30</v>
      </c>
      <c r="BK122" s="0" t="s">
        <v>1723</v>
      </c>
    </row>
    <row r="123" customFormat="false" ht="15" hidden="false" customHeight="false" outlineLevel="0" collapsed="false">
      <c r="P123" s="0" t="n">
        <v>7</v>
      </c>
      <c r="Q123" s="0" t="s">
        <v>1724</v>
      </c>
      <c r="AD123" s="0" t="n">
        <v>14</v>
      </c>
      <c r="AE123" s="0" t="s">
        <v>1725</v>
      </c>
      <c r="AF123" s="0" t="n">
        <v>15</v>
      </c>
      <c r="AG123" s="0" t="s">
        <v>1726</v>
      </c>
      <c r="AP123" s="0" t="n">
        <v>20</v>
      </c>
      <c r="AQ123" s="0" t="s">
        <v>1727</v>
      </c>
      <c r="AR123" s="0" t="n">
        <v>21</v>
      </c>
      <c r="AS123" s="0" t="s">
        <v>1728</v>
      </c>
      <c r="BJ123" s="0" t="n">
        <v>30</v>
      </c>
      <c r="BK123" s="0" t="s">
        <v>1729</v>
      </c>
    </row>
    <row r="124" customFormat="false" ht="15" hidden="false" customHeight="false" outlineLevel="0" collapsed="false">
      <c r="P124" s="0" t="n">
        <v>7</v>
      </c>
      <c r="Q124" s="0" t="s">
        <v>1730</v>
      </c>
      <c r="AD124" s="0" t="n">
        <v>14</v>
      </c>
      <c r="AE124" s="0" t="s">
        <v>1731</v>
      </c>
      <c r="AF124" s="0" t="n">
        <v>15</v>
      </c>
      <c r="AG124" s="0" t="s">
        <v>802</v>
      </c>
      <c r="AP124" s="0" t="n">
        <v>20</v>
      </c>
      <c r="AQ124" s="0" t="s">
        <v>1732</v>
      </c>
      <c r="AR124" s="0" t="n">
        <v>21</v>
      </c>
      <c r="AS124" s="0" t="s">
        <v>1733</v>
      </c>
      <c r="BJ124" s="0" t="n">
        <v>30</v>
      </c>
      <c r="BK124" s="0" t="s">
        <v>1023</v>
      </c>
    </row>
    <row r="125" customFormat="false" ht="15" hidden="false" customHeight="false" outlineLevel="0" collapsed="false">
      <c r="AD125" s="0" t="n">
        <v>14</v>
      </c>
      <c r="AE125" s="0" t="s">
        <v>1734</v>
      </c>
      <c r="AF125" s="0" t="n">
        <v>15</v>
      </c>
      <c r="AG125" s="0" t="s">
        <v>1735</v>
      </c>
      <c r="AP125" s="0" t="n">
        <v>20</v>
      </c>
      <c r="AQ125" s="0" t="s">
        <v>1736</v>
      </c>
      <c r="AR125" s="0" t="n">
        <v>21</v>
      </c>
      <c r="AS125" s="0" t="s">
        <v>1737</v>
      </c>
      <c r="BJ125" s="0" t="n">
        <v>30</v>
      </c>
      <c r="BK125" s="0" t="s">
        <v>1738</v>
      </c>
    </row>
    <row r="126" customFormat="false" ht="15" hidden="false" customHeight="false" outlineLevel="0" collapsed="false">
      <c r="AD126" s="0" t="n">
        <v>14</v>
      </c>
      <c r="AE126" s="0" t="s">
        <v>1739</v>
      </c>
      <c r="AF126" s="0" t="n">
        <v>15</v>
      </c>
      <c r="AG126" s="0" t="s">
        <v>1740</v>
      </c>
      <c r="AP126" s="0" t="n">
        <v>20</v>
      </c>
      <c r="AQ126" s="0" t="s">
        <v>1741</v>
      </c>
      <c r="AR126" s="0" t="n">
        <v>21</v>
      </c>
      <c r="AS126" s="0" t="s">
        <v>1742</v>
      </c>
      <c r="BJ126" s="0" t="n">
        <v>30</v>
      </c>
      <c r="BK126" s="0" t="s">
        <v>1743</v>
      </c>
    </row>
    <row r="127" customFormat="false" ht="15" hidden="false" customHeight="false" outlineLevel="0" collapsed="false">
      <c r="AD127" s="0" t="n">
        <v>14</v>
      </c>
      <c r="AE127" s="0" t="s">
        <v>1744</v>
      </c>
      <c r="AF127" s="0" t="n">
        <v>15</v>
      </c>
      <c r="AG127" s="0" t="s">
        <v>1745</v>
      </c>
      <c r="AP127" s="0" t="n">
        <v>20</v>
      </c>
      <c r="AQ127" s="0" t="s">
        <v>1746</v>
      </c>
      <c r="AR127" s="0" t="n">
        <v>21</v>
      </c>
      <c r="AS127" s="0" t="s">
        <v>1747</v>
      </c>
      <c r="BJ127" s="0" t="n">
        <v>30</v>
      </c>
      <c r="BK127" s="0" t="s">
        <v>1748</v>
      </c>
    </row>
    <row r="128" customFormat="false" ht="15" hidden="false" customHeight="false" outlineLevel="0" collapsed="false">
      <c r="AP128" s="0" t="n">
        <v>20</v>
      </c>
      <c r="AQ128" s="0" t="s">
        <v>1749</v>
      </c>
      <c r="AR128" s="0" t="n">
        <v>21</v>
      </c>
      <c r="AS128" s="0" t="s">
        <v>1750</v>
      </c>
      <c r="BJ128" s="0" t="n">
        <v>30</v>
      </c>
      <c r="BK128" s="0" t="s">
        <v>1751</v>
      </c>
    </row>
    <row r="129" customFormat="false" ht="15" hidden="false" customHeight="false" outlineLevel="0" collapsed="false">
      <c r="AP129" s="0" t="n">
        <v>20</v>
      </c>
      <c r="AQ129" s="0" t="s">
        <v>1752</v>
      </c>
      <c r="AR129" s="0" t="n">
        <v>21</v>
      </c>
      <c r="AS129" s="0" t="s">
        <v>1753</v>
      </c>
      <c r="BJ129" s="0" t="n">
        <v>30</v>
      </c>
      <c r="BK129" s="0" t="s">
        <v>1754</v>
      </c>
    </row>
    <row r="130" customFormat="false" ht="15" hidden="false" customHeight="false" outlineLevel="0" collapsed="false">
      <c r="AP130" s="0" t="n">
        <v>20</v>
      </c>
      <c r="AQ130" s="0" t="s">
        <v>1755</v>
      </c>
      <c r="AR130" s="0" t="n">
        <v>21</v>
      </c>
      <c r="AS130" s="0" t="s">
        <v>1756</v>
      </c>
      <c r="BJ130" s="0" t="n">
        <v>30</v>
      </c>
      <c r="BK130" s="0" t="s">
        <v>1757</v>
      </c>
    </row>
    <row r="131" customFormat="false" ht="15" hidden="false" customHeight="false" outlineLevel="0" collapsed="false">
      <c r="AP131" s="0" t="n">
        <v>20</v>
      </c>
      <c r="AQ131" s="0" t="s">
        <v>1758</v>
      </c>
      <c r="AR131" s="0" t="n">
        <v>21</v>
      </c>
      <c r="AS131" s="0" t="s">
        <v>1759</v>
      </c>
      <c r="BJ131" s="0" t="n">
        <v>30</v>
      </c>
      <c r="BK131" s="0" t="s">
        <v>1760</v>
      </c>
    </row>
    <row r="132" customFormat="false" ht="15" hidden="false" customHeight="false" outlineLevel="0" collapsed="false">
      <c r="AP132" s="0" t="n">
        <v>20</v>
      </c>
      <c r="AQ132" s="0" t="s">
        <v>1761</v>
      </c>
      <c r="AR132" s="0" t="n">
        <v>21</v>
      </c>
      <c r="AS132" s="0" t="s">
        <v>1762</v>
      </c>
      <c r="BJ132" s="0" t="n">
        <v>30</v>
      </c>
      <c r="BK132" s="0" t="s">
        <v>884</v>
      </c>
    </row>
    <row r="133" customFormat="false" ht="15" hidden="false" customHeight="false" outlineLevel="0" collapsed="false">
      <c r="AP133" s="0" t="n">
        <v>20</v>
      </c>
      <c r="AQ133" s="0" t="s">
        <v>1763</v>
      </c>
      <c r="AR133" s="0" t="n">
        <v>21</v>
      </c>
      <c r="AS133" s="0" t="s">
        <v>1764</v>
      </c>
      <c r="BJ133" s="0" t="n">
        <v>30</v>
      </c>
      <c r="BK133" s="0" t="s">
        <v>1765</v>
      </c>
    </row>
    <row r="134" customFormat="false" ht="15" hidden="false" customHeight="false" outlineLevel="0" collapsed="false">
      <c r="AP134" s="0" t="n">
        <v>20</v>
      </c>
      <c r="AQ134" s="0" t="s">
        <v>1766</v>
      </c>
      <c r="AR134" s="0" t="n">
        <v>21</v>
      </c>
      <c r="AS134" s="0" t="s">
        <v>1767</v>
      </c>
      <c r="BJ134" s="0" t="n">
        <v>30</v>
      </c>
      <c r="BK134" s="0" t="s">
        <v>1768</v>
      </c>
    </row>
    <row r="135" customFormat="false" ht="15" hidden="false" customHeight="false" outlineLevel="0" collapsed="false">
      <c r="AP135" s="0" t="n">
        <v>20</v>
      </c>
      <c r="AQ135" s="0" t="s">
        <v>1769</v>
      </c>
      <c r="AR135" s="0" t="n">
        <v>21</v>
      </c>
      <c r="AS135" s="0" t="s">
        <v>1770</v>
      </c>
      <c r="BJ135" s="0" t="n">
        <v>30</v>
      </c>
      <c r="BK135" s="0" t="s">
        <v>1771</v>
      </c>
    </row>
    <row r="136" customFormat="false" ht="15" hidden="false" customHeight="false" outlineLevel="0" collapsed="false">
      <c r="AP136" s="0" t="n">
        <v>20</v>
      </c>
      <c r="AQ136" s="0" t="s">
        <v>1772</v>
      </c>
      <c r="AR136" s="0" t="n">
        <v>21</v>
      </c>
      <c r="AS136" s="0" t="s">
        <v>1773</v>
      </c>
      <c r="BJ136" s="0" t="n">
        <v>30</v>
      </c>
      <c r="BK136" s="0" t="s">
        <v>1774</v>
      </c>
    </row>
    <row r="137" customFormat="false" ht="15" hidden="false" customHeight="false" outlineLevel="0" collapsed="false">
      <c r="AP137" s="0" t="n">
        <v>20</v>
      </c>
      <c r="AQ137" s="0" t="s">
        <v>1775</v>
      </c>
      <c r="AR137" s="0" t="n">
        <v>21</v>
      </c>
      <c r="AS137" s="0" t="s">
        <v>1776</v>
      </c>
      <c r="BJ137" s="0" t="n">
        <v>30</v>
      </c>
      <c r="BK137" s="0" t="s">
        <v>1777</v>
      </c>
    </row>
    <row r="138" customFormat="false" ht="15" hidden="false" customHeight="false" outlineLevel="0" collapsed="false">
      <c r="AP138" s="0" t="n">
        <v>20</v>
      </c>
      <c r="AQ138" s="0" t="s">
        <v>1778</v>
      </c>
      <c r="AR138" s="0" t="n">
        <v>21</v>
      </c>
      <c r="AS138" s="0" t="s">
        <v>1779</v>
      </c>
      <c r="BJ138" s="0" t="n">
        <v>30</v>
      </c>
      <c r="BK138" s="0" t="s">
        <v>1780</v>
      </c>
    </row>
    <row r="139" customFormat="false" ht="15" hidden="false" customHeight="false" outlineLevel="0" collapsed="false">
      <c r="AP139" s="0" t="n">
        <v>20</v>
      </c>
      <c r="AQ139" s="0" t="s">
        <v>1781</v>
      </c>
      <c r="AR139" s="0" t="n">
        <v>21</v>
      </c>
      <c r="AS139" s="0" t="s">
        <v>1782</v>
      </c>
      <c r="BJ139" s="0" t="n">
        <v>30</v>
      </c>
      <c r="BK139" s="0" t="s">
        <v>1783</v>
      </c>
    </row>
    <row r="140" customFormat="false" ht="15" hidden="false" customHeight="false" outlineLevel="0" collapsed="false">
      <c r="AP140" s="0" t="n">
        <v>20</v>
      </c>
      <c r="AQ140" s="0" t="s">
        <v>1784</v>
      </c>
      <c r="AR140" s="0" t="n">
        <v>21</v>
      </c>
      <c r="AS140" s="0" t="s">
        <v>1785</v>
      </c>
      <c r="BJ140" s="0" t="n">
        <v>30</v>
      </c>
      <c r="BK140" s="0" t="s">
        <v>1786</v>
      </c>
    </row>
    <row r="141" customFormat="false" ht="15" hidden="false" customHeight="false" outlineLevel="0" collapsed="false">
      <c r="AP141" s="0" t="n">
        <v>20</v>
      </c>
      <c r="AQ141" s="0" t="s">
        <v>1787</v>
      </c>
      <c r="AR141" s="0" t="n">
        <v>21</v>
      </c>
      <c r="AS141" s="0" t="s">
        <v>1788</v>
      </c>
      <c r="BJ141" s="0" t="n">
        <v>30</v>
      </c>
      <c r="BK141" s="0" t="s">
        <v>1789</v>
      </c>
    </row>
    <row r="142" customFormat="false" ht="15" hidden="false" customHeight="false" outlineLevel="0" collapsed="false">
      <c r="AP142" s="0" t="n">
        <v>20</v>
      </c>
      <c r="AQ142" s="0" t="s">
        <v>1790</v>
      </c>
      <c r="AR142" s="0" t="n">
        <v>21</v>
      </c>
      <c r="AS142" s="0" t="s">
        <v>1791</v>
      </c>
      <c r="BJ142" s="0" t="n">
        <v>30</v>
      </c>
      <c r="BK142" s="0" t="s">
        <v>1792</v>
      </c>
    </row>
    <row r="143" customFormat="false" ht="15" hidden="false" customHeight="false" outlineLevel="0" collapsed="false">
      <c r="AP143" s="0" t="n">
        <v>20</v>
      </c>
      <c r="AQ143" s="0" t="s">
        <v>1793</v>
      </c>
      <c r="AR143" s="0" t="n">
        <v>21</v>
      </c>
      <c r="AS143" s="0" t="s">
        <v>1794</v>
      </c>
      <c r="BJ143" s="0" t="n">
        <v>30</v>
      </c>
      <c r="BK143" s="0" t="s">
        <v>1795</v>
      </c>
    </row>
    <row r="144" customFormat="false" ht="15" hidden="false" customHeight="false" outlineLevel="0" collapsed="false">
      <c r="AP144" s="0" t="n">
        <v>20</v>
      </c>
      <c r="AQ144" s="0" t="s">
        <v>1796</v>
      </c>
      <c r="AR144" s="0" t="n">
        <v>21</v>
      </c>
      <c r="AS144" s="0" t="s">
        <v>1797</v>
      </c>
      <c r="BJ144" s="0" t="n">
        <v>30</v>
      </c>
      <c r="BK144" s="0" t="s">
        <v>1798</v>
      </c>
    </row>
    <row r="145" customFormat="false" ht="15" hidden="false" customHeight="false" outlineLevel="0" collapsed="false">
      <c r="AP145" s="0" t="n">
        <v>20</v>
      </c>
      <c r="AQ145" s="0" t="s">
        <v>1799</v>
      </c>
      <c r="AR145" s="0" t="n">
        <v>21</v>
      </c>
      <c r="AS145" s="0" t="s">
        <v>1800</v>
      </c>
      <c r="BJ145" s="0" t="n">
        <v>30</v>
      </c>
      <c r="BK145" s="0" t="s">
        <v>1801</v>
      </c>
    </row>
    <row r="146" customFormat="false" ht="15" hidden="false" customHeight="false" outlineLevel="0" collapsed="false">
      <c r="AP146" s="0" t="n">
        <v>20</v>
      </c>
      <c r="AQ146" s="0" t="s">
        <v>1802</v>
      </c>
      <c r="AR146" s="0" t="n">
        <v>21</v>
      </c>
      <c r="AS146" s="0" t="s">
        <v>1803</v>
      </c>
      <c r="BJ146" s="0" t="n">
        <v>30</v>
      </c>
      <c r="BK146" s="0" t="s">
        <v>1804</v>
      </c>
    </row>
    <row r="147" customFormat="false" ht="15" hidden="false" customHeight="false" outlineLevel="0" collapsed="false">
      <c r="AP147" s="0" t="n">
        <v>20</v>
      </c>
      <c r="AQ147" s="0" t="s">
        <v>1805</v>
      </c>
      <c r="AR147" s="0" t="n">
        <v>21</v>
      </c>
      <c r="AS147" s="0" t="s">
        <v>1806</v>
      </c>
      <c r="BJ147" s="0" t="n">
        <v>30</v>
      </c>
      <c r="BK147" s="0" t="s">
        <v>1807</v>
      </c>
    </row>
    <row r="148" customFormat="false" ht="15" hidden="false" customHeight="false" outlineLevel="0" collapsed="false">
      <c r="AP148" s="0" t="n">
        <v>20</v>
      </c>
      <c r="AQ148" s="0" t="s">
        <v>1808</v>
      </c>
      <c r="AR148" s="0" t="n">
        <v>21</v>
      </c>
      <c r="AS148" s="0" t="s">
        <v>1809</v>
      </c>
      <c r="BJ148" s="0" t="n">
        <v>30</v>
      </c>
      <c r="BK148" s="0" t="s">
        <v>1810</v>
      </c>
    </row>
    <row r="149" customFormat="false" ht="15" hidden="false" customHeight="false" outlineLevel="0" collapsed="false">
      <c r="AP149" s="0" t="n">
        <v>20</v>
      </c>
      <c r="AQ149" s="0" t="s">
        <v>1811</v>
      </c>
      <c r="AR149" s="0" t="n">
        <v>21</v>
      </c>
      <c r="AS149" s="0" t="s">
        <v>1812</v>
      </c>
      <c r="BJ149" s="0" t="n">
        <v>30</v>
      </c>
      <c r="BK149" s="0" t="s">
        <v>1813</v>
      </c>
    </row>
    <row r="150" customFormat="false" ht="15" hidden="false" customHeight="false" outlineLevel="0" collapsed="false">
      <c r="AP150" s="0" t="n">
        <v>20</v>
      </c>
      <c r="AQ150" s="0" t="s">
        <v>1814</v>
      </c>
      <c r="AR150" s="0" t="n">
        <v>21</v>
      </c>
      <c r="AS150" s="0" t="s">
        <v>1815</v>
      </c>
      <c r="BJ150" s="0" t="n">
        <v>30</v>
      </c>
      <c r="BK150" s="0" t="s">
        <v>1816</v>
      </c>
    </row>
    <row r="151" customFormat="false" ht="15" hidden="false" customHeight="false" outlineLevel="0" collapsed="false">
      <c r="AP151" s="0" t="n">
        <v>20</v>
      </c>
      <c r="AQ151" s="0" t="s">
        <v>1817</v>
      </c>
      <c r="AR151" s="0" t="n">
        <v>21</v>
      </c>
      <c r="AS151" s="0" t="s">
        <v>1818</v>
      </c>
      <c r="BJ151" s="0" t="n">
        <v>30</v>
      </c>
      <c r="BK151" s="0" t="s">
        <v>1819</v>
      </c>
    </row>
    <row r="152" customFormat="false" ht="15" hidden="false" customHeight="false" outlineLevel="0" collapsed="false">
      <c r="AP152" s="0" t="n">
        <v>20</v>
      </c>
      <c r="AQ152" s="0" t="s">
        <v>1820</v>
      </c>
      <c r="AR152" s="0" t="n">
        <v>21</v>
      </c>
      <c r="AS152" s="0" t="s">
        <v>1821</v>
      </c>
      <c r="BJ152" s="0" t="n">
        <v>30</v>
      </c>
      <c r="BK152" s="0" t="s">
        <v>1822</v>
      </c>
    </row>
    <row r="153" customFormat="false" ht="15" hidden="false" customHeight="false" outlineLevel="0" collapsed="false">
      <c r="AP153" s="0" t="n">
        <v>20</v>
      </c>
      <c r="AQ153" s="0" t="s">
        <v>1823</v>
      </c>
      <c r="AR153" s="0" t="n">
        <v>21</v>
      </c>
      <c r="AS153" s="0" t="s">
        <v>1824</v>
      </c>
      <c r="BJ153" s="0" t="n">
        <v>30</v>
      </c>
      <c r="BK153" s="0" t="s">
        <v>1825</v>
      </c>
    </row>
    <row r="154" customFormat="false" ht="15" hidden="false" customHeight="false" outlineLevel="0" collapsed="false">
      <c r="AP154" s="0" t="n">
        <v>20</v>
      </c>
      <c r="AQ154" s="0" t="s">
        <v>1826</v>
      </c>
      <c r="AR154" s="0" t="n">
        <v>21</v>
      </c>
      <c r="AS154" s="0" t="s">
        <v>1827</v>
      </c>
      <c r="BJ154" s="0" t="n">
        <v>30</v>
      </c>
      <c r="BK154" s="0" t="s">
        <v>1828</v>
      </c>
    </row>
    <row r="155" customFormat="false" ht="15" hidden="false" customHeight="false" outlineLevel="0" collapsed="false">
      <c r="AP155" s="0" t="n">
        <v>20</v>
      </c>
      <c r="AQ155" s="0" t="s">
        <v>1829</v>
      </c>
      <c r="AR155" s="0" t="n">
        <v>21</v>
      </c>
      <c r="AS155" s="0" t="s">
        <v>1830</v>
      </c>
      <c r="BJ155" s="0" t="n">
        <v>30</v>
      </c>
      <c r="BK155" s="0" t="s">
        <v>1831</v>
      </c>
    </row>
    <row r="156" customFormat="false" ht="15" hidden="false" customHeight="false" outlineLevel="0" collapsed="false">
      <c r="AP156" s="0" t="n">
        <v>20</v>
      </c>
      <c r="AQ156" s="0" t="s">
        <v>1832</v>
      </c>
      <c r="AR156" s="0" t="n">
        <v>21</v>
      </c>
      <c r="AS156" s="0" t="s">
        <v>1833</v>
      </c>
      <c r="BJ156" s="0" t="n">
        <v>30</v>
      </c>
      <c r="BK156" s="0" t="s">
        <v>1834</v>
      </c>
    </row>
    <row r="157" customFormat="false" ht="15" hidden="false" customHeight="false" outlineLevel="0" collapsed="false">
      <c r="AP157" s="0" t="n">
        <v>20</v>
      </c>
      <c r="AQ157" s="0" t="s">
        <v>1835</v>
      </c>
      <c r="AR157" s="0" t="n">
        <v>21</v>
      </c>
      <c r="AS157" s="0" t="s">
        <v>1836</v>
      </c>
      <c r="BJ157" s="0" t="n">
        <v>30</v>
      </c>
      <c r="BK157" s="0" t="s">
        <v>1837</v>
      </c>
    </row>
    <row r="158" customFormat="false" ht="15" hidden="false" customHeight="false" outlineLevel="0" collapsed="false">
      <c r="AP158" s="0" t="n">
        <v>20</v>
      </c>
      <c r="AQ158" s="0" t="s">
        <v>1838</v>
      </c>
      <c r="AR158" s="0" t="n">
        <v>21</v>
      </c>
      <c r="AS158" s="0" t="s">
        <v>1839</v>
      </c>
      <c r="BJ158" s="0" t="n">
        <v>30</v>
      </c>
      <c r="BK158" s="0" t="s">
        <v>1840</v>
      </c>
    </row>
    <row r="159" customFormat="false" ht="15" hidden="false" customHeight="false" outlineLevel="0" collapsed="false">
      <c r="AP159" s="0" t="n">
        <v>20</v>
      </c>
      <c r="AQ159" s="0" t="s">
        <v>1841</v>
      </c>
      <c r="AR159" s="0" t="n">
        <v>21</v>
      </c>
      <c r="AS159" s="0" t="s">
        <v>1842</v>
      </c>
      <c r="BJ159" s="0" t="n">
        <v>30</v>
      </c>
      <c r="BK159" s="0" t="s">
        <v>1843</v>
      </c>
    </row>
    <row r="160" customFormat="false" ht="15" hidden="false" customHeight="false" outlineLevel="0" collapsed="false">
      <c r="AP160" s="0" t="n">
        <v>20</v>
      </c>
      <c r="AQ160" s="0" t="s">
        <v>1844</v>
      </c>
      <c r="AR160" s="0" t="n">
        <v>21</v>
      </c>
      <c r="AS160" s="0" t="s">
        <v>1845</v>
      </c>
      <c r="BJ160" s="0" t="n">
        <v>30</v>
      </c>
      <c r="BK160" s="0" t="s">
        <v>1846</v>
      </c>
    </row>
    <row r="161" customFormat="false" ht="15" hidden="false" customHeight="false" outlineLevel="0" collapsed="false">
      <c r="AP161" s="0" t="n">
        <v>20</v>
      </c>
      <c r="AQ161" s="0" t="s">
        <v>1847</v>
      </c>
      <c r="AR161" s="0" t="n">
        <v>21</v>
      </c>
      <c r="AS161" s="0" t="s">
        <v>1848</v>
      </c>
      <c r="BJ161" s="0" t="n">
        <v>30</v>
      </c>
      <c r="BK161" s="0" t="s">
        <v>1849</v>
      </c>
    </row>
    <row r="162" customFormat="false" ht="15" hidden="false" customHeight="false" outlineLevel="0" collapsed="false">
      <c r="AP162" s="0" t="n">
        <v>20</v>
      </c>
      <c r="AQ162" s="0" t="s">
        <v>1850</v>
      </c>
      <c r="AR162" s="0" t="n">
        <v>21</v>
      </c>
      <c r="AS162" s="0" t="s">
        <v>1851</v>
      </c>
      <c r="BJ162" s="0" t="n">
        <v>30</v>
      </c>
      <c r="BK162" s="0" t="s">
        <v>1852</v>
      </c>
    </row>
    <row r="163" customFormat="false" ht="15" hidden="false" customHeight="false" outlineLevel="0" collapsed="false">
      <c r="AP163" s="0" t="n">
        <v>20</v>
      </c>
      <c r="AQ163" s="0" t="s">
        <v>1853</v>
      </c>
      <c r="AR163" s="0" t="n">
        <v>21</v>
      </c>
      <c r="AS163" s="0" t="s">
        <v>1854</v>
      </c>
      <c r="BJ163" s="0" t="n">
        <v>30</v>
      </c>
      <c r="BK163" s="0" t="s">
        <v>1855</v>
      </c>
    </row>
    <row r="164" customFormat="false" ht="15" hidden="false" customHeight="false" outlineLevel="0" collapsed="false">
      <c r="AP164" s="0" t="n">
        <v>20</v>
      </c>
      <c r="AQ164" s="0" t="s">
        <v>1856</v>
      </c>
      <c r="AR164" s="0" t="n">
        <v>21</v>
      </c>
      <c r="AS164" s="0" t="s">
        <v>1857</v>
      </c>
      <c r="BJ164" s="0" t="n">
        <v>30</v>
      </c>
      <c r="BK164" s="0" t="s">
        <v>1858</v>
      </c>
    </row>
    <row r="165" customFormat="false" ht="15" hidden="false" customHeight="false" outlineLevel="0" collapsed="false">
      <c r="AP165" s="0" t="n">
        <v>20</v>
      </c>
      <c r="AQ165" s="0" t="s">
        <v>1859</v>
      </c>
      <c r="AR165" s="0" t="n">
        <v>21</v>
      </c>
      <c r="AS165" s="0" t="s">
        <v>1860</v>
      </c>
      <c r="BJ165" s="0" t="n">
        <v>30</v>
      </c>
      <c r="BK165" s="0" t="s">
        <v>1861</v>
      </c>
    </row>
    <row r="166" customFormat="false" ht="15" hidden="false" customHeight="false" outlineLevel="0" collapsed="false">
      <c r="AP166" s="0" t="n">
        <v>20</v>
      </c>
      <c r="AQ166" s="0" t="s">
        <v>1862</v>
      </c>
      <c r="AR166" s="0" t="n">
        <v>21</v>
      </c>
      <c r="AS166" s="0" t="s">
        <v>1863</v>
      </c>
      <c r="BJ166" s="0" t="n">
        <v>30</v>
      </c>
      <c r="BK166" s="0" t="s">
        <v>1864</v>
      </c>
    </row>
    <row r="167" customFormat="false" ht="15" hidden="false" customHeight="false" outlineLevel="0" collapsed="false">
      <c r="AP167" s="0" t="n">
        <v>20</v>
      </c>
      <c r="AQ167" s="0" t="s">
        <v>1865</v>
      </c>
      <c r="AR167" s="0" t="n">
        <v>21</v>
      </c>
      <c r="AS167" s="0" t="s">
        <v>1866</v>
      </c>
      <c r="BJ167" s="0" t="n">
        <v>30</v>
      </c>
      <c r="BK167" s="0" t="s">
        <v>1867</v>
      </c>
    </row>
    <row r="168" customFormat="false" ht="15" hidden="false" customHeight="false" outlineLevel="0" collapsed="false">
      <c r="AP168" s="0" t="n">
        <v>20</v>
      </c>
      <c r="AQ168" s="0" t="s">
        <v>1868</v>
      </c>
      <c r="AR168" s="0" t="n">
        <v>21</v>
      </c>
      <c r="AS168" s="0" t="s">
        <v>1869</v>
      </c>
      <c r="BJ168" s="0" t="n">
        <v>30</v>
      </c>
      <c r="BK168" s="0" t="s">
        <v>1870</v>
      </c>
    </row>
    <row r="169" customFormat="false" ht="15" hidden="false" customHeight="false" outlineLevel="0" collapsed="false">
      <c r="AP169" s="0" t="n">
        <v>20</v>
      </c>
      <c r="AQ169" s="0" t="s">
        <v>1871</v>
      </c>
      <c r="AR169" s="0" t="n">
        <v>21</v>
      </c>
      <c r="AS169" s="0" t="s">
        <v>1872</v>
      </c>
      <c r="BJ169" s="0" t="n">
        <v>30</v>
      </c>
      <c r="BK169" s="0" t="s">
        <v>1873</v>
      </c>
    </row>
    <row r="170" customFormat="false" ht="15" hidden="false" customHeight="false" outlineLevel="0" collapsed="false">
      <c r="AP170" s="0" t="n">
        <v>20</v>
      </c>
      <c r="AQ170" s="0" t="s">
        <v>1874</v>
      </c>
      <c r="AR170" s="0" t="n">
        <v>21</v>
      </c>
      <c r="AS170" s="0" t="s">
        <v>1875</v>
      </c>
      <c r="BJ170" s="0" t="n">
        <v>30</v>
      </c>
      <c r="BK170" s="0" t="s">
        <v>1876</v>
      </c>
    </row>
    <row r="171" customFormat="false" ht="15" hidden="false" customHeight="false" outlineLevel="0" collapsed="false">
      <c r="AP171" s="0" t="n">
        <v>20</v>
      </c>
      <c r="AQ171" s="0" t="s">
        <v>1877</v>
      </c>
      <c r="AR171" s="0" t="n">
        <v>21</v>
      </c>
      <c r="AS171" s="0" t="s">
        <v>1878</v>
      </c>
      <c r="BJ171" s="0" t="n">
        <v>30</v>
      </c>
      <c r="BK171" s="0" t="s">
        <v>1879</v>
      </c>
    </row>
    <row r="172" customFormat="false" ht="15" hidden="false" customHeight="false" outlineLevel="0" collapsed="false">
      <c r="AP172" s="0" t="n">
        <v>20</v>
      </c>
      <c r="AQ172" s="0" t="s">
        <v>1880</v>
      </c>
      <c r="AR172" s="0" t="n">
        <v>21</v>
      </c>
      <c r="AS172" s="0" t="s">
        <v>1881</v>
      </c>
      <c r="BJ172" s="0" t="n">
        <v>30</v>
      </c>
      <c r="BK172" s="0" t="s">
        <v>1882</v>
      </c>
    </row>
    <row r="173" customFormat="false" ht="15" hidden="false" customHeight="false" outlineLevel="0" collapsed="false">
      <c r="AP173" s="0" t="n">
        <v>20</v>
      </c>
      <c r="AQ173" s="0" t="s">
        <v>1883</v>
      </c>
      <c r="AR173" s="0" t="n">
        <v>21</v>
      </c>
      <c r="AS173" s="0" t="s">
        <v>1884</v>
      </c>
      <c r="BJ173" s="0" t="n">
        <v>30</v>
      </c>
      <c r="BK173" s="0" t="s">
        <v>1885</v>
      </c>
    </row>
    <row r="174" customFormat="false" ht="15" hidden="false" customHeight="false" outlineLevel="0" collapsed="false">
      <c r="AP174" s="0" t="n">
        <v>20</v>
      </c>
      <c r="AQ174" s="0" t="s">
        <v>1886</v>
      </c>
      <c r="AR174" s="0" t="n">
        <v>21</v>
      </c>
      <c r="AS174" s="0" t="s">
        <v>1887</v>
      </c>
      <c r="BJ174" s="0" t="n">
        <v>30</v>
      </c>
      <c r="BK174" s="0" t="s">
        <v>1872</v>
      </c>
    </row>
    <row r="175" customFormat="false" ht="15" hidden="false" customHeight="false" outlineLevel="0" collapsed="false">
      <c r="AP175" s="0" t="n">
        <v>20</v>
      </c>
      <c r="AQ175" s="0" t="s">
        <v>1888</v>
      </c>
      <c r="AR175" s="0" t="n">
        <v>21</v>
      </c>
      <c r="AS175" s="0" t="s">
        <v>1889</v>
      </c>
      <c r="BJ175" s="0" t="n">
        <v>30</v>
      </c>
      <c r="BK175" s="0" t="s">
        <v>1559</v>
      </c>
    </row>
    <row r="176" customFormat="false" ht="15" hidden="false" customHeight="false" outlineLevel="0" collapsed="false">
      <c r="AP176" s="0" t="n">
        <v>20</v>
      </c>
      <c r="AQ176" s="0" t="s">
        <v>1890</v>
      </c>
      <c r="AR176" s="0" t="n">
        <v>21</v>
      </c>
      <c r="AS176" s="0" t="s">
        <v>1891</v>
      </c>
      <c r="BJ176" s="0" t="n">
        <v>30</v>
      </c>
      <c r="BK176" s="0" t="s">
        <v>1892</v>
      </c>
    </row>
    <row r="177" customFormat="false" ht="15" hidden="false" customHeight="false" outlineLevel="0" collapsed="false">
      <c r="AP177" s="0" t="n">
        <v>20</v>
      </c>
      <c r="AQ177" s="0" t="s">
        <v>1893</v>
      </c>
      <c r="AR177" s="0" t="n">
        <v>21</v>
      </c>
      <c r="AS177" s="0" t="s">
        <v>1894</v>
      </c>
      <c r="BJ177" s="0" t="n">
        <v>30</v>
      </c>
      <c r="BK177" s="0" t="s">
        <v>1895</v>
      </c>
    </row>
    <row r="178" customFormat="false" ht="15" hidden="false" customHeight="false" outlineLevel="0" collapsed="false">
      <c r="AP178" s="0" t="n">
        <v>20</v>
      </c>
      <c r="AQ178" s="0" t="s">
        <v>1896</v>
      </c>
      <c r="AR178" s="0" t="n">
        <v>21</v>
      </c>
      <c r="AS178" s="0" t="s">
        <v>1897</v>
      </c>
      <c r="BJ178" s="0" t="n">
        <v>30</v>
      </c>
      <c r="BK178" s="0" t="s">
        <v>1898</v>
      </c>
    </row>
    <row r="179" customFormat="false" ht="15" hidden="false" customHeight="false" outlineLevel="0" collapsed="false">
      <c r="AP179" s="0" t="n">
        <v>20</v>
      </c>
      <c r="AQ179" s="0" t="s">
        <v>1899</v>
      </c>
      <c r="AR179" s="0" t="n">
        <v>21</v>
      </c>
      <c r="AS179" s="0" t="s">
        <v>1900</v>
      </c>
      <c r="BJ179" s="0" t="n">
        <v>30</v>
      </c>
      <c r="BK179" s="0" t="s">
        <v>1901</v>
      </c>
    </row>
    <row r="180" customFormat="false" ht="15" hidden="false" customHeight="false" outlineLevel="0" collapsed="false">
      <c r="AP180" s="0" t="n">
        <v>20</v>
      </c>
      <c r="AQ180" s="0" t="s">
        <v>1902</v>
      </c>
      <c r="AR180" s="0" t="n">
        <v>21</v>
      </c>
      <c r="AS180" s="0" t="s">
        <v>1903</v>
      </c>
      <c r="BJ180" s="0" t="n">
        <v>30</v>
      </c>
      <c r="BK180" s="0" t="s">
        <v>925</v>
      </c>
    </row>
    <row r="181" customFormat="false" ht="15" hidden="false" customHeight="false" outlineLevel="0" collapsed="false">
      <c r="AP181" s="0" t="n">
        <v>20</v>
      </c>
      <c r="AQ181" s="0" t="s">
        <v>1904</v>
      </c>
      <c r="AR181" s="0" t="n">
        <v>21</v>
      </c>
      <c r="AS181" s="0" t="s">
        <v>1905</v>
      </c>
      <c r="BJ181" s="0" t="n">
        <v>30</v>
      </c>
      <c r="BK181" s="0" t="s">
        <v>1906</v>
      </c>
    </row>
    <row r="182" customFormat="false" ht="15" hidden="false" customHeight="false" outlineLevel="0" collapsed="false">
      <c r="AP182" s="0" t="n">
        <v>20</v>
      </c>
      <c r="AQ182" s="0" t="s">
        <v>1907</v>
      </c>
      <c r="AR182" s="0" t="n">
        <v>21</v>
      </c>
      <c r="AS182" s="0" t="s">
        <v>1908</v>
      </c>
      <c r="BJ182" s="0" t="n">
        <v>30</v>
      </c>
      <c r="BK182" s="0" t="s">
        <v>1909</v>
      </c>
    </row>
    <row r="183" customFormat="false" ht="15" hidden="false" customHeight="false" outlineLevel="0" collapsed="false">
      <c r="AP183" s="0" t="n">
        <v>20</v>
      </c>
      <c r="AQ183" s="0" t="s">
        <v>1910</v>
      </c>
      <c r="AR183" s="0" t="n">
        <v>21</v>
      </c>
      <c r="AS183" s="0" t="s">
        <v>1911</v>
      </c>
      <c r="BJ183" s="0" t="n">
        <v>30</v>
      </c>
      <c r="BK183" s="0" t="s">
        <v>1912</v>
      </c>
    </row>
    <row r="184" customFormat="false" ht="15" hidden="false" customHeight="false" outlineLevel="0" collapsed="false">
      <c r="AP184" s="0" t="n">
        <v>20</v>
      </c>
      <c r="AQ184" s="0" t="s">
        <v>1913</v>
      </c>
      <c r="AR184" s="0" t="n">
        <v>21</v>
      </c>
      <c r="AS184" s="0" t="s">
        <v>1914</v>
      </c>
      <c r="BJ184" s="0" t="n">
        <v>30</v>
      </c>
      <c r="BK184" s="0" t="s">
        <v>1915</v>
      </c>
    </row>
    <row r="185" customFormat="false" ht="15" hidden="false" customHeight="false" outlineLevel="0" collapsed="false">
      <c r="AP185" s="0" t="n">
        <v>20</v>
      </c>
      <c r="AQ185" s="0" t="s">
        <v>1916</v>
      </c>
      <c r="AR185" s="0" t="n">
        <v>21</v>
      </c>
      <c r="AS185" s="0" t="s">
        <v>1917</v>
      </c>
      <c r="BJ185" s="0" t="n">
        <v>30</v>
      </c>
      <c r="BK185" s="0" t="s">
        <v>1918</v>
      </c>
    </row>
    <row r="186" customFormat="false" ht="15" hidden="false" customHeight="false" outlineLevel="0" collapsed="false">
      <c r="AP186" s="0" t="n">
        <v>20</v>
      </c>
      <c r="AQ186" s="0" t="s">
        <v>1919</v>
      </c>
      <c r="AR186" s="0" t="n">
        <v>21</v>
      </c>
      <c r="AS186" s="0" t="s">
        <v>1920</v>
      </c>
      <c r="BJ186" s="0" t="n">
        <v>30</v>
      </c>
      <c r="BK186" s="0" t="s">
        <v>1921</v>
      </c>
    </row>
    <row r="187" customFormat="false" ht="15" hidden="false" customHeight="false" outlineLevel="0" collapsed="false">
      <c r="AP187" s="0" t="n">
        <v>20</v>
      </c>
      <c r="AQ187" s="0" t="s">
        <v>1922</v>
      </c>
      <c r="AR187" s="0" t="n">
        <v>21</v>
      </c>
      <c r="AS187" s="0" t="s">
        <v>1923</v>
      </c>
      <c r="BJ187" s="0" t="n">
        <v>30</v>
      </c>
      <c r="BK187" s="0" t="s">
        <v>1924</v>
      </c>
    </row>
    <row r="188" customFormat="false" ht="15" hidden="false" customHeight="false" outlineLevel="0" collapsed="false">
      <c r="AP188" s="0" t="n">
        <v>20</v>
      </c>
      <c r="AQ188" s="0" t="s">
        <v>1925</v>
      </c>
      <c r="AR188" s="0" t="n">
        <v>21</v>
      </c>
      <c r="AS188" s="0" t="s">
        <v>1926</v>
      </c>
      <c r="BJ188" s="0" t="n">
        <v>30</v>
      </c>
      <c r="BK188" s="0" t="s">
        <v>1927</v>
      </c>
    </row>
    <row r="189" customFormat="false" ht="15" hidden="false" customHeight="false" outlineLevel="0" collapsed="false">
      <c r="AP189" s="0" t="n">
        <v>20</v>
      </c>
      <c r="AQ189" s="0" t="s">
        <v>1928</v>
      </c>
      <c r="AR189" s="0" t="n">
        <v>21</v>
      </c>
      <c r="AS189" s="0" t="s">
        <v>1112</v>
      </c>
      <c r="BJ189" s="0" t="n">
        <v>30</v>
      </c>
      <c r="BK189" s="0" t="s">
        <v>1929</v>
      </c>
    </row>
    <row r="190" customFormat="false" ht="15" hidden="false" customHeight="false" outlineLevel="0" collapsed="false">
      <c r="AP190" s="0" t="n">
        <v>20</v>
      </c>
      <c r="AQ190" s="0" t="s">
        <v>1930</v>
      </c>
      <c r="AR190" s="0" t="n">
        <v>21</v>
      </c>
      <c r="AS190" s="0" t="s">
        <v>1931</v>
      </c>
      <c r="BJ190" s="0" t="n">
        <v>30</v>
      </c>
      <c r="BK190" s="0" t="s">
        <v>1932</v>
      </c>
    </row>
    <row r="191" customFormat="false" ht="15" hidden="false" customHeight="false" outlineLevel="0" collapsed="false">
      <c r="AP191" s="0" t="n">
        <v>20</v>
      </c>
      <c r="AQ191" s="0" t="s">
        <v>1933</v>
      </c>
      <c r="AR191" s="0" t="n">
        <v>21</v>
      </c>
      <c r="AS191" s="0" t="s">
        <v>1934</v>
      </c>
      <c r="BJ191" s="0" t="n">
        <v>30</v>
      </c>
      <c r="BK191" s="0" t="s">
        <v>1935</v>
      </c>
    </row>
    <row r="192" customFormat="false" ht="15" hidden="false" customHeight="false" outlineLevel="0" collapsed="false">
      <c r="AP192" s="0" t="n">
        <v>20</v>
      </c>
      <c r="AQ192" s="0" t="s">
        <v>1936</v>
      </c>
      <c r="AR192" s="0" t="n">
        <v>21</v>
      </c>
      <c r="AS192" s="0" t="s">
        <v>1937</v>
      </c>
      <c r="BJ192" s="0" t="n">
        <v>30</v>
      </c>
      <c r="BK192" s="0" t="s">
        <v>1938</v>
      </c>
    </row>
    <row r="193" customFormat="false" ht="15" hidden="false" customHeight="false" outlineLevel="0" collapsed="false">
      <c r="AP193" s="0" t="n">
        <v>20</v>
      </c>
      <c r="AQ193" s="0" t="s">
        <v>1939</v>
      </c>
      <c r="AR193" s="0" t="n">
        <v>21</v>
      </c>
      <c r="AS193" s="0" t="s">
        <v>1940</v>
      </c>
      <c r="BJ193" s="0" t="n">
        <v>30</v>
      </c>
      <c r="BK193" s="0" t="s">
        <v>1597</v>
      </c>
    </row>
    <row r="194" customFormat="false" ht="15" hidden="false" customHeight="false" outlineLevel="0" collapsed="false">
      <c r="AP194" s="0" t="n">
        <v>20</v>
      </c>
      <c r="AQ194" s="0" t="s">
        <v>1941</v>
      </c>
      <c r="AR194" s="0" t="n">
        <v>21</v>
      </c>
      <c r="AS194" s="0" t="s">
        <v>1942</v>
      </c>
      <c r="BJ194" s="0" t="n">
        <v>30</v>
      </c>
      <c r="BK194" s="0" t="s">
        <v>1943</v>
      </c>
    </row>
    <row r="195" customFormat="false" ht="15" hidden="false" customHeight="false" outlineLevel="0" collapsed="false">
      <c r="AP195" s="0" t="n">
        <v>20</v>
      </c>
      <c r="AQ195" s="0" t="s">
        <v>1944</v>
      </c>
      <c r="AR195" s="0" t="n">
        <v>21</v>
      </c>
      <c r="AS195" s="0" t="s">
        <v>1945</v>
      </c>
      <c r="BJ195" s="0" t="n">
        <v>30</v>
      </c>
      <c r="BK195" s="0" t="s">
        <v>1946</v>
      </c>
    </row>
    <row r="196" customFormat="false" ht="15" hidden="false" customHeight="false" outlineLevel="0" collapsed="false">
      <c r="AP196" s="0" t="n">
        <v>20</v>
      </c>
      <c r="AQ196" s="0" t="s">
        <v>1947</v>
      </c>
      <c r="AR196" s="0" t="n">
        <v>21</v>
      </c>
      <c r="AS196" s="0" t="s">
        <v>430</v>
      </c>
      <c r="BJ196" s="0" t="n">
        <v>30</v>
      </c>
      <c r="BK196" s="0" t="s">
        <v>1948</v>
      </c>
    </row>
    <row r="197" customFormat="false" ht="15" hidden="false" customHeight="false" outlineLevel="0" collapsed="false">
      <c r="AP197" s="0" t="n">
        <v>20</v>
      </c>
      <c r="AQ197" s="0" t="s">
        <v>1949</v>
      </c>
      <c r="AR197" s="0" t="n">
        <v>21</v>
      </c>
      <c r="AS197" s="0" t="s">
        <v>906</v>
      </c>
      <c r="BJ197" s="0" t="n">
        <v>30</v>
      </c>
      <c r="BK197" s="0" t="s">
        <v>532</v>
      </c>
    </row>
    <row r="198" customFormat="false" ht="15" hidden="false" customHeight="false" outlineLevel="0" collapsed="false">
      <c r="AP198" s="0" t="n">
        <v>20</v>
      </c>
      <c r="AQ198" s="0" t="s">
        <v>1950</v>
      </c>
      <c r="AR198" s="0" t="n">
        <v>21</v>
      </c>
      <c r="AS198" s="0" t="s">
        <v>1951</v>
      </c>
      <c r="BJ198" s="0" t="n">
        <v>30</v>
      </c>
      <c r="BK198" s="0" t="s">
        <v>1952</v>
      </c>
    </row>
    <row r="199" customFormat="false" ht="15" hidden="false" customHeight="false" outlineLevel="0" collapsed="false">
      <c r="AP199" s="0" t="n">
        <v>20</v>
      </c>
      <c r="AQ199" s="0" t="s">
        <v>1953</v>
      </c>
      <c r="AR199" s="0" t="n">
        <v>21</v>
      </c>
      <c r="AS199" s="0" t="s">
        <v>1954</v>
      </c>
      <c r="BJ199" s="0" t="n">
        <v>30</v>
      </c>
      <c r="BK199" s="0" t="s">
        <v>1955</v>
      </c>
    </row>
    <row r="200" customFormat="false" ht="15" hidden="false" customHeight="false" outlineLevel="0" collapsed="false">
      <c r="AP200" s="0" t="n">
        <v>20</v>
      </c>
      <c r="AQ200" s="0" t="s">
        <v>1956</v>
      </c>
      <c r="AR200" s="0" t="n">
        <v>21</v>
      </c>
      <c r="AS200" s="0" t="s">
        <v>1957</v>
      </c>
      <c r="BJ200" s="0" t="n">
        <v>30</v>
      </c>
      <c r="BK200" s="0" t="s">
        <v>1958</v>
      </c>
    </row>
    <row r="201" customFormat="false" ht="15" hidden="false" customHeight="false" outlineLevel="0" collapsed="false">
      <c r="AP201" s="0" t="n">
        <v>20</v>
      </c>
      <c r="AQ201" s="0" t="s">
        <v>467</v>
      </c>
      <c r="AR201" s="0" t="n">
        <v>21</v>
      </c>
      <c r="AS201" s="0" t="s">
        <v>1959</v>
      </c>
      <c r="BJ201" s="0" t="n">
        <v>30</v>
      </c>
      <c r="BK201" s="0" t="s">
        <v>1960</v>
      </c>
    </row>
    <row r="202" customFormat="false" ht="15" hidden="false" customHeight="false" outlineLevel="0" collapsed="false">
      <c r="AP202" s="0" t="n">
        <v>20</v>
      </c>
      <c r="AQ202" s="0" t="s">
        <v>1961</v>
      </c>
      <c r="AR202" s="0" t="n">
        <v>21</v>
      </c>
      <c r="AS202" s="0" t="s">
        <v>1962</v>
      </c>
      <c r="BJ202" s="0" t="n">
        <v>30</v>
      </c>
      <c r="BK202" s="0" t="s">
        <v>1963</v>
      </c>
    </row>
    <row r="203" customFormat="false" ht="15" hidden="false" customHeight="false" outlineLevel="0" collapsed="false">
      <c r="AP203" s="0" t="n">
        <v>20</v>
      </c>
      <c r="AQ203" s="0" t="s">
        <v>1964</v>
      </c>
      <c r="AR203" s="0" t="n">
        <v>21</v>
      </c>
      <c r="AS203" s="0" t="s">
        <v>1965</v>
      </c>
      <c r="BJ203" s="0" t="n">
        <v>30</v>
      </c>
      <c r="BK203" s="0" t="s">
        <v>1966</v>
      </c>
    </row>
    <row r="204" customFormat="false" ht="15" hidden="false" customHeight="false" outlineLevel="0" collapsed="false">
      <c r="AP204" s="0" t="n">
        <v>20</v>
      </c>
      <c r="AQ204" s="0" t="s">
        <v>1967</v>
      </c>
      <c r="AR204" s="0" t="n">
        <v>21</v>
      </c>
      <c r="AS204" s="0" t="s">
        <v>1968</v>
      </c>
      <c r="BJ204" s="0" t="n">
        <v>30</v>
      </c>
      <c r="BK204" s="0" t="s">
        <v>1969</v>
      </c>
    </row>
    <row r="205" customFormat="false" ht="15" hidden="false" customHeight="false" outlineLevel="0" collapsed="false">
      <c r="AP205" s="0" t="n">
        <v>20</v>
      </c>
      <c r="AQ205" s="0" t="s">
        <v>1970</v>
      </c>
      <c r="AR205" s="0" t="n">
        <v>21</v>
      </c>
      <c r="AS205" s="0" t="s">
        <v>1971</v>
      </c>
      <c r="BJ205" s="0" t="n">
        <v>30</v>
      </c>
      <c r="BK205" s="0" t="s">
        <v>1972</v>
      </c>
    </row>
    <row r="206" customFormat="false" ht="15" hidden="false" customHeight="false" outlineLevel="0" collapsed="false">
      <c r="AP206" s="0" t="n">
        <v>20</v>
      </c>
      <c r="AQ206" s="0" t="s">
        <v>1973</v>
      </c>
      <c r="AR206" s="0" t="n">
        <v>21</v>
      </c>
      <c r="AS206" s="0" t="s">
        <v>1974</v>
      </c>
      <c r="BJ206" s="0" t="n">
        <v>30</v>
      </c>
      <c r="BK206" s="0" t="s">
        <v>1975</v>
      </c>
    </row>
    <row r="207" customFormat="false" ht="15" hidden="false" customHeight="false" outlineLevel="0" collapsed="false">
      <c r="AP207" s="0" t="n">
        <v>20</v>
      </c>
      <c r="AQ207" s="0" t="s">
        <v>1976</v>
      </c>
      <c r="AR207" s="0" t="n">
        <v>21</v>
      </c>
      <c r="AS207" s="0" t="s">
        <v>1977</v>
      </c>
      <c r="BJ207" s="0" t="n">
        <v>30</v>
      </c>
      <c r="BK207" s="0" t="s">
        <v>1978</v>
      </c>
    </row>
    <row r="208" customFormat="false" ht="15" hidden="false" customHeight="false" outlineLevel="0" collapsed="false">
      <c r="AP208" s="0" t="n">
        <v>20</v>
      </c>
      <c r="AQ208" s="0" t="s">
        <v>1979</v>
      </c>
      <c r="AR208" s="0" t="n">
        <v>21</v>
      </c>
      <c r="AS208" s="0" t="s">
        <v>1980</v>
      </c>
      <c r="BJ208" s="0" t="n">
        <v>30</v>
      </c>
      <c r="BK208" s="0" t="s">
        <v>1981</v>
      </c>
    </row>
    <row r="209" customFormat="false" ht="15" hidden="false" customHeight="false" outlineLevel="0" collapsed="false">
      <c r="AP209" s="0" t="n">
        <v>20</v>
      </c>
      <c r="AQ209" s="0" t="s">
        <v>1982</v>
      </c>
      <c r="AR209" s="0" t="n">
        <v>21</v>
      </c>
      <c r="AS209" s="0" t="s">
        <v>1983</v>
      </c>
      <c r="BJ209" s="0" t="n">
        <v>30</v>
      </c>
      <c r="BK209" s="0" t="s">
        <v>802</v>
      </c>
    </row>
    <row r="210" customFormat="false" ht="15" hidden="false" customHeight="false" outlineLevel="0" collapsed="false">
      <c r="AP210" s="0" t="n">
        <v>20</v>
      </c>
      <c r="AQ210" s="0" t="s">
        <v>1984</v>
      </c>
      <c r="AR210" s="0" t="n">
        <v>21</v>
      </c>
      <c r="AS210" s="0" t="s">
        <v>1985</v>
      </c>
      <c r="BJ210" s="0" t="n">
        <v>30</v>
      </c>
      <c r="BK210" s="0" t="s">
        <v>885</v>
      </c>
    </row>
    <row r="211" customFormat="false" ht="15" hidden="false" customHeight="false" outlineLevel="0" collapsed="false">
      <c r="AP211" s="0" t="n">
        <v>20</v>
      </c>
      <c r="AQ211" s="0" t="s">
        <v>1986</v>
      </c>
      <c r="AR211" s="0" t="n">
        <v>21</v>
      </c>
      <c r="AS211" s="0" t="s">
        <v>1987</v>
      </c>
      <c r="BJ211" s="0" t="n">
        <v>30</v>
      </c>
      <c r="BK211" s="0" t="s">
        <v>1988</v>
      </c>
    </row>
    <row r="212" customFormat="false" ht="15" hidden="false" customHeight="false" outlineLevel="0" collapsed="false">
      <c r="AP212" s="0" t="n">
        <v>20</v>
      </c>
      <c r="AQ212" s="0" t="s">
        <v>1989</v>
      </c>
      <c r="AR212" s="0" t="n">
        <v>21</v>
      </c>
      <c r="AS212" s="0" t="s">
        <v>1990</v>
      </c>
      <c r="BJ212" s="0" t="n">
        <v>30</v>
      </c>
      <c r="BK212" s="0" t="s">
        <v>1991</v>
      </c>
    </row>
    <row r="213" customFormat="false" ht="15" hidden="false" customHeight="false" outlineLevel="0" collapsed="false">
      <c r="AP213" s="0" t="n">
        <v>20</v>
      </c>
      <c r="AQ213" s="0" t="s">
        <v>1992</v>
      </c>
      <c r="AR213" s="0" t="n">
        <v>21</v>
      </c>
      <c r="AS213" s="0" t="s">
        <v>885</v>
      </c>
      <c r="BJ213" s="0" t="n">
        <v>30</v>
      </c>
      <c r="BK213" s="0" t="s">
        <v>1993</v>
      </c>
    </row>
    <row r="214" customFormat="false" ht="15" hidden="false" customHeight="false" outlineLevel="0" collapsed="false">
      <c r="AP214" s="0" t="n">
        <v>20</v>
      </c>
      <c r="AQ214" s="0" t="s">
        <v>1994</v>
      </c>
      <c r="AR214" s="0" t="n">
        <v>21</v>
      </c>
      <c r="AS214" s="0" t="s">
        <v>1995</v>
      </c>
      <c r="BJ214" s="0" t="n">
        <v>30</v>
      </c>
      <c r="BK214" s="0" t="s">
        <v>1996</v>
      </c>
    </row>
    <row r="215" customFormat="false" ht="15" hidden="false" customHeight="false" outlineLevel="0" collapsed="false">
      <c r="AP215" s="0" t="n">
        <v>20</v>
      </c>
      <c r="AQ215" s="0" t="s">
        <v>1997</v>
      </c>
      <c r="AR215" s="0" t="n">
        <v>21</v>
      </c>
      <c r="AS215" s="0" t="s">
        <v>1998</v>
      </c>
    </row>
    <row r="216" customFormat="false" ht="15" hidden="false" customHeight="false" outlineLevel="0" collapsed="false">
      <c r="AP216" s="0" t="n">
        <v>20</v>
      </c>
      <c r="AQ216" s="0" t="s">
        <v>1999</v>
      </c>
      <c r="AR216" s="0" t="n">
        <v>21</v>
      </c>
      <c r="AS216" s="0" t="s">
        <v>2000</v>
      </c>
    </row>
    <row r="217" customFormat="false" ht="15" hidden="false" customHeight="false" outlineLevel="0" collapsed="false">
      <c r="AP217" s="0" t="n">
        <v>20</v>
      </c>
      <c r="AQ217" s="0" t="s">
        <v>2001</v>
      </c>
      <c r="AR217" s="0" t="n">
        <v>21</v>
      </c>
      <c r="AS217" s="0" t="s">
        <v>2002</v>
      </c>
    </row>
    <row r="218" customFormat="false" ht="15" hidden="false" customHeight="false" outlineLevel="0" collapsed="false">
      <c r="AP218" s="0" t="n">
        <v>20</v>
      </c>
      <c r="AQ218" s="0" t="s">
        <v>2003</v>
      </c>
      <c r="AR218" s="0" t="n">
        <v>21</v>
      </c>
      <c r="AS218" s="0" t="s">
        <v>2004</v>
      </c>
    </row>
    <row r="219" customFormat="false" ht="15" hidden="false" customHeight="false" outlineLevel="0" collapsed="false">
      <c r="AP219" s="0" t="n">
        <v>20</v>
      </c>
      <c r="AQ219" s="0" t="s">
        <v>2005</v>
      </c>
      <c r="AR219" s="0" t="n">
        <v>21</v>
      </c>
      <c r="AS219" s="0" t="s">
        <v>2006</v>
      </c>
    </row>
    <row r="220" customFormat="false" ht="15" hidden="false" customHeight="false" outlineLevel="0" collapsed="false">
      <c r="AP220" s="0" t="n">
        <v>20</v>
      </c>
      <c r="AQ220" s="0" t="s">
        <v>2007</v>
      </c>
    </row>
    <row r="221" customFormat="false" ht="15" hidden="false" customHeight="false" outlineLevel="0" collapsed="false">
      <c r="AP221" s="0" t="n">
        <v>20</v>
      </c>
      <c r="AQ221" s="0" t="s">
        <v>2008</v>
      </c>
    </row>
    <row r="222" customFormat="false" ht="15" hidden="false" customHeight="false" outlineLevel="0" collapsed="false">
      <c r="AP222" s="0" t="n">
        <v>20</v>
      </c>
      <c r="AQ222" s="0" t="s">
        <v>2009</v>
      </c>
    </row>
    <row r="223" customFormat="false" ht="15" hidden="false" customHeight="false" outlineLevel="0" collapsed="false">
      <c r="AP223" s="0" t="n">
        <v>20</v>
      </c>
      <c r="AQ223" s="0" t="s">
        <v>2010</v>
      </c>
    </row>
    <row r="224" customFormat="false" ht="15" hidden="false" customHeight="false" outlineLevel="0" collapsed="false">
      <c r="AP224" s="0" t="n">
        <v>20</v>
      </c>
      <c r="AQ224" s="0" t="s">
        <v>2011</v>
      </c>
    </row>
    <row r="225" customFormat="false" ht="15" hidden="false" customHeight="false" outlineLevel="0" collapsed="false">
      <c r="AP225" s="0" t="n">
        <v>20</v>
      </c>
      <c r="AQ225" s="0" t="s">
        <v>2012</v>
      </c>
    </row>
    <row r="226" customFormat="false" ht="15" hidden="false" customHeight="false" outlineLevel="0" collapsed="false">
      <c r="AP226" s="0" t="n">
        <v>20</v>
      </c>
      <c r="AQ226" s="0" t="s">
        <v>2013</v>
      </c>
    </row>
    <row r="227" customFormat="false" ht="15" hidden="false" customHeight="false" outlineLevel="0" collapsed="false">
      <c r="AP227" s="0" t="n">
        <v>20</v>
      </c>
      <c r="AQ227" s="0" t="s">
        <v>2014</v>
      </c>
    </row>
    <row r="228" customFormat="false" ht="15" hidden="false" customHeight="false" outlineLevel="0" collapsed="false">
      <c r="AP228" s="0" t="n">
        <v>20</v>
      </c>
      <c r="AQ228" s="0" t="s">
        <v>2015</v>
      </c>
    </row>
    <row r="229" customFormat="false" ht="15" hidden="false" customHeight="false" outlineLevel="0" collapsed="false">
      <c r="AP229" s="0" t="n">
        <v>20</v>
      </c>
      <c r="AQ229" s="0" t="s">
        <v>2016</v>
      </c>
    </row>
    <row r="230" customFormat="false" ht="15" hidden="false" customHeight="false" outlineLevel="0" collapsed="false">
      <c r="AP230" s="0" t="n">
        <v>20</v>
      </c>
      <c r="AQ230" s="0" t="s">
        <v>2017</v>
      </c>
    </row>
    <row r="231" customFormat="false" ht="15" hidden="false" customHeight="false" outlineLevel="0" collapsed="false">
      <c r="AP231" s="0" t="n">
        <v>20</v>
      </c>
      <c r="AQ231" s="0" t="s">
        <v>2018</v>
      </c>
    </row>
    <row r="232" customFormat="false" ht="15" hidden="false" customHeight="false" outlineLevel="0" collapsed="false">
      <c r="AP232" s="0" t="n">
        <v>20</v>
      </c>
      <c r="AQ232" s="0" t="s">
        <v>2019</v>
      </c>
    </row>
    <row r="233" customFormat="false" ht="15" hidden="false" customHeight="false" outlineLevel="0" collapsed="false">
      <c r="AP233" s="0" t="n">
        <v>20</v>
      </c>
      <c r="AQ233" s="0" t="s">
        <v>2020</v>
      </c>
    </row>
    <row r="234" customFormat="false" ht="15" hidden="false" customHeight="false" outlineLevel="0" collapsed="false">
      <c r="AP234" s="0" t="n">
        <v>20</v>
      </c>
      <c r="AQ234" s="0" t="s">
        <v>2021</v>
      </c>
    </row>
    <row r="235" customFormat="false" ht="15" hidden="false" customHeight="false" outlineLevel="0" collapsed="false">
      <c r="AP235" s="0" t="n">
        <v>20</v>
      </c>
      <c r="AQ235" s="0" t="s">
        <v>2022</v>
      </c>
    </row>
    <row r="236" customFormat="false" ht="15" hidden="false" customHeight="false" outlineLevel="0" collapsed="false">
      <c r="AP236" s="0" t="n">
        <v>20</v>
      </c>
      <c r="AQ236" s="0" t="s">
        <v>2023</v>
      </c>
    </row>
    <row r="237" customFormat="false" ht="15" hidden="false" customHeight="false" outlineLevel="0" collapsed="false">
      <c r="AP237" s="0" t="n">
        <v>20</v>
      </c>
      <c r="AQ237" s="0" t="s">
        <v>2024</v>
      </c>
    </row>
    <row r="238" customFormat="false" ht="15" hidden="false" customHeight="false" outlineLevel="0" collapsed="false">
      <c r="AP238" s="0" t="n">
        <v>20</v>
      </c>
      <c r="AQ238" s="0" t="s">
        <v>2025</v>
      </c>
    </row>
    <row r="239" customFormat="false" ht="15" hidden="false" customHeight="false" outlineLevel="0" collapsed="false">
      <c r="AP239" s="0" t="n">
        <v>20</v>
      </c>
      <c r="AQ239" s="0" t="s">
        <v>2026</v>
      </c>
    </row>
    <row r="240" customFormat="false" ht="15" hidden="false" customHeight="false" outlineLevel="0" collapsed="false">
      <c r="AP240" s="0" t="n">
        <v>20</v>
      </c>
      <c r="AQ240" s="0" t="s">
        <v>2027</v>
      </c>
    </row>
    <row r="241" customFormat="false" ht="15" hidden="false" customHeight="false" outlineLevel="0" collapsed="false">
      <c r="AP241" s="0" t="n">
        <v>20</v>
      </c>
      <c r="AQ241" s="0" t="s">
        <v>2028</v>
      </c>
    </row>
    <row r="242" customFormat="false" ht="15" hidden="false" customHeight="false" outlineLevel="0" collapsed="false">
      <c r="AP242" s="0" t="n">
        <v>20</v>
      </c>
      <c r="AQ242" s="0" t="s">
        <v>2029</v>
      </c>
    </row>
    <row r="243" customFormat="false" ht="15" hidden="false" customHeight="false" outlineLevel="0" collapsed="false">
      <c r="AP243" s="0" t="n">
        <v>20</v>
      </c>
      <c r="AQ243" s="0" t="s">
        <v>2030</v>
      </c>
    </row>
    <row r="244" customFormat="false" ht="15" hidden="false" customHeight="false" outlineLevel="0" collapsed="false">
      <c r="AP244" s="0" t="n">
        <v>20</v>
      </c>
      <c r="AQ244" s="0" t="s">
        <v>2031</v>
      </c>
    </row>
    <row r="245" customFormat="false" ht="15" hidden="false" customHeight="false" outlineLevel="0" collapsed="false">
      <c r="AP245" s="0" t="n">
        <v>20</v>
      </c>
      <c r="AQ245" s="0" t="s">
        <v>2032</v>
      </c>
    </row>
    <row r="246" customFormat="false" ht="15" hidden="false" customHeight="false" outlineLevel="0" collapsed="false">
      <c r="AP246" s="0" t="n">
        <v>20</v>
      </c>
      <c r="AQ246" s="0" t="s">
        <v>2033</v>
      </c>
    </row>
    <row r="247" customFormat="false" ht="15" hidden="false" customHeight="false" outlineLevel="0" collapsed="false">
      <c r="AP247" s="0" t="n">
        <v>20</v>
      </c>
      <c r="AQ247" s="0" t="s">
        <v>2034</v>
      </c>
    </row>
    <row r="248" customFormat="false" ht="15" hidden="false" customHeight="false" outlineLevel="0" collapsed="false">
      <c r="AP248" s="0" t="n">
        <v>20</v>
      </c>
      <c r="AQ248" s="0" t="s">
        <v>2035</v>
      </c>
    </row>
    <row r="249" customFormat="false" ht="15" hidden="false" customHeight="false" outlineLevel="0" collapsed="false">
      <c r="AP249" s="0" t="n">
        <v>20</v>
      </c>
      <c r="AQ249" s="0" t="s">
        <v>2036</v>
      </c>
    </row>
    <row r="250" customFormat="false" ht="15" hidden="false" customHeight="false" outlineLevel="0" collapsed="false">
      <c r="AP250" s="0" t="n">
        <v>20</v>
      </c>
      <c r="AQ250" s="0" t="s">
        <v>2037</v>
      </c>
    </row>
    <row r="251" customFormat="false" ht="15" hidden="false" customHeight="false" outlineLevel="0" collapsed="false">
      <c r="AP251" s="0" t="n">
        <v>20</v>
      </c>
      <c r="AQ251" s="0" t="s">
        <v>2038</v>
      </c>
    </row>
    <row r="252" customFormat="false" ht="15" hidden="false" customHeight="false" outlineLevel="0" collapsed="false">
      <c r="AP252" s="0" t="n">
        <v>20</v>
      </c>
      <c r="AQ252" s="0" t="s">
        <v>2039</v>
      </c>
    </row>
    <row r="253" customFormat="false" ht="15" hidden="false" customHeight="false" outlineLevel="0" collapsed="false">
      <c r="AP253" s="0" t="n">
        <v>20</v>
      </c>
      <c r="AQ253" s="0" t="s">
        <v>2040</v>
      </c>
    </row>
    <row r="254" customFormat="false" ht="15" hidden="false" customHeight="false" outlineLevel="0" collapsed="false">
      <c r="AP254" s="0" t="n">
        <v>20</v>
      </c>
      <c r="AQ254" s="0" t="s">
        <v>2041</v>
      </c>
    </row>
    <row r="255" customFormat="false" ht="15" hidden="false" customHeight="false" outlineLevel="0" collapsed="false">
      <c r="AP255" s="0" t="n">
        <v>20</v>
      </c>
      <c r="AQ255" s="0" t="s">
        <v>2042</v>
      </c>
    </row>
    <row r="256" customFormat="false" ht="15" hidden="false" customHeight="false" outlineLevel="0" collapsed="false">
      <c r="AP256" s="0" t="n">
        <v>20</v>
      </c>
      <c r="AQ256" s="0" t="s">
        <v>2043</v>
      </c>
    </row>
    <row r="257" customFormat="false" ht="15" hidden="false" customHeight="false" outlineLevel="0" collapsed="false">
      <c r="AP257" s="0" t="n">
        <v>20</v>
      </c>
      <c r="AQ257" s="0" t="s">
        <v>2044</v>
      </c>
    </row>
    <row r="258" customFormat="false" ht="15" hidden="false" customHeight="false" outlineLevel="0" collapsed="false">
      <c r="AP258" s="0" t="n">
        <v>20</v>
      </c>
      <c r="AQ258" s="0" t="s">
        <v>2045</v>
      </c>
    </row>
    <row r="259" customFormat="false" ht="15" hidden="false" customHeight="false" outlineLevel="0" collapsed="false">
      <c r="AP259" s="0" t="n">
        <v>20</v>
      </c>
      <c r="AQ259" s="0" t="s">
        <v>2046</v>
      </c>
    </row>
    <row r="260" customFormat="false" ht="15" hidden="false" customHeight="false" outlineLevel="0" collapsed="false">
      <c r="AP260" s="0" t="n">
        <v>20</v>
      </c>
      <c r="AQ260" s="0" t="s">
        <v>2047</v>
      </c>
    </row>
    <row r="261" customFormat="false" ht="15" hidden="false" customHeight="false" outlineLevel="0" collapsed="false">
      <c r="AP261" s="0" t="n">
        <v>20</v>
      </c>
      <c r="AQ261" s="0" t="s">
        <v>2048</v>
      </c>
    </row>
    <row r="262" customFormat="false" ht="15" hidden="false" customHeight="false" outlineLevel="0" collapsed="false">
      <c r="AP262" s="0" t="n">
        <v>20</v>
      </c>
      <c r="AQ262" s="0" t="s">
        <v>2049</v>
      </c>
    </row>
    <row r="263" customFormat="false" ht="15" hidden="false" customHeight="false" outlineLevel="0" collapsed="false">
      <c r="AP263" s="0" t="n">
        <v>20</v>
      </c>
      <c r="AQ263" s="0" t="s">
        <v>2050</v>
      </c>
    </row>
    <row r="264" customFormat="false" ht="15" hidden="false" customHeight="false" outlineLevel="0" collapsed="false">
      <c r="AP264" s="0" t="n">
        <v>20</v>
      </c>
      <c r="AQ264" s="0" t="s">
        <v>2051</v>
      </c>
    </row>
    <row r="265" customFormat="false" ht="15" hidden="false" customHeight="false" outlineLevel="0" collapsed="false">
      <c r="AP265" s="0" t="n">
        <v>20</v>
      </c>
      <c r="AQ265" s="0" t="s">
        <v>2052</v>
      </c>
    </row>
    <row r="266" customFormat="false" ht="15" hidden="false" customHeight="false" outlineLevel="0" collapsed="false">
      <c r="AP266" s="0" t="n">
        <v>20</v>
      </c>
      <c r="AQ266" s="0" t="s">
        <v>2053</v>
      </c>
    </row>
    <row r="267" customFormat="false" ht="15" hidden="false" customHeight="false" outlineLevel="0" collapsed="false">
      <c r="AP267" s="0" t="n">
        <v>20</v>
      </c>
      <c r="AQ267" s="0" t="s">
        <v>2054</v>
      </c>
    </row>
    <row r="268" customFormat="false" ht="15" hidden="false" customHeight="false" outlineLevel="0" collapsed="false">
      <c r="AP268" s="0" t="n">
        <v>20</v>
      </c>
      <c r="AQ268" s="0" t="s">
        <v>2055</v>
      </c>
    </row>
    <row r="269" customFormat="false" ht="15" hidden="false" customHeight="false" outlineLevel="0" collapsed="false">
      <c r="AP269" s="0" t="n">
        <v>20</v>
      </c>
      <c r="AQ269" s="0" t="s">
        <v>2056</v>
      </c>
    </row>
    <row r="270" customFormat="false" ht="15" hidden="false" customHeight="false" outlineLevel="0" collapsed="false">
      <c r="AP270" s="0" t="n">
        <v>20</v>
      </c>
      <c r="AQ270" s="0" t="s">
        <v>2057</v>
      </c>
    </row>
    <row r="271" customFormat="false" ht="15" hidden="false" customHeight="false" outlineLevel="0" collapsed="false">
      <c r="AP271" s="0" t="n">
        <v>20</v>
      </c>
      <c r="AQ271" s="0" t="s">
        <v>2058</v>
      </c>
    </row>
    <row r="272" customFormat="false" ht="15" hidden="false" customHeight="false" outlineLevel="0" collapsed="false">
      <c r="AP272" s="0" t="n">
        <v>20</v>
      </c>
      <c r="AQ272" s="0" t="s">
        <v>2059</v>
      </c>
    </row>
    <row r="273" customFormat="false" ht="15" hidden="false" customHeight="false" outlineLevel="0" collapsed="false">
      <c r="AP273" s="0" t="n">
        <v>20</v>
      </c>
      <c r="AQ273" s="0" t="s">
        <v>2060</v>
      </c>
    </row>
    <row r="274" customFormat="false" ht="15" hidden="false" customHeight="false" outlineLevel="0" collapsed="false">
      <c r="AP274" s="0" t="n">
        <v>20</v>
      </c>
      <c r="AQ274" s="0" t="s">
        <v>2061</v>
      </c>
    </row>
    <row r="275" customFormat="false" ht="15" hidden="false" customHeight="false" outlineLevel="0" collapsed="false">
      <c r="AP275" s="0" t="n">
        <v>20</v>
      </c>
      <c r="AQ275" s="0" t="s">
        <v>2062</v>
      </c>
    </row>
    <row r="276" customFormat="false" ht="15" hidden="false" customHeight="false" outlineLevel="0" collapsed="false">
      <c r="AP276" s="0" t="n">
        <v>20</v>
      </c>
      <c r="AQ276" s="0" t="s">
        <v>2063</v>
      </c>
    </row>
    <row r="277" customFormat="false" ht="15" hidden="false" customHeight="false" outlineLevel="0" collapsed="false">
      <c r="AP277" s="0" t="n">
        <v>20</v>
      </c>
      <c r="AQ277" s="0" t="s">
        <v>2064</v>
      </c>
    </row>
    <row r="278" customFormat="false" ht="15" hidden="false" customHeight="false" outlineLevel="0" collapsed="false">
      <c r="AP278" s="0" t="n">
        <v>20</v>
      </c>
      <c r="AQ278" s="0" t="s">
        <v>2065</v>
      </c>
    </row>
    <row r="279" customFormat="false" ht="15" hidden="false" customHeight="false" outlineLevel="0" collapsed="false">
      <c r="AP279" s="0" t="n">
        <v>20</v>
      </c>
      <c r="AQ279" s="0" t="s">
        <v>2066</v>
      </c>
    </row>
    <row r="280" customFormat="false" ht="15" hidden="false" customHeight="false" outlineLevel="0" collapsed="false">
      <c r="AP280" s="0" t="n">
        <v>20</v>
      </c>
      <c r="AQ280" s="0" t="s">
        <v>2067</v>
      </c>
    </row>
    <row r="281" customFormat="false" ht="15" hidden="false" customHeight="false" outlineLevel="0" collapsed="false">
      <c r="AP281" s="0" t="n">
        <v>20</v>
      </c>
      <c r="AQ281" s="0" t="s">
        <v>2068</v>
      </c>
    </row>
    <row r="282" customFormat="false" ht="15" hidden="false" customHeight="false" outlineLevel="0" collapsed="false">
      <c r="AP282" s="0" t="n">
        <v>20</v>
      </c>
      <c r="AQ282" s="0" t="s">
        <v>2069</v>
      </c>
    </row>
    <row r="283" customFormat="false" ht="15" hidden="false" customHeight="false" outlineLevel="0" collapsed="false">
      <c r="AP283" s="0" t="n">
        <v>20</v>
      </c>
      <c r="AQ283" s="0" t="s">
        <v>2070</v>
      </c>
    </row>
    <row r="284" customFormat="false" ht="15" hidden="false" customHeight="false" outlineLevel="0" collapsed="false">
      <c r="AP284" s="0" t="n">
        <v>20</v>
      </c>
      <c r="AQ284" s="0" t="s">
        <v>2071</v>
      </c>
    </row>
    <row r="285" customFormat="false" ht="15" hidden="false" customHeight="false" outlineLevel="0" collapsed="false">
      <c r="AP285" s="0" t="n">
        <v>20</v>
      </c>
      <c r="AQ285" s="0" t="s">
        <v>2072</v>
      </c>
    </row>
    <row r="286" customFormat="false" ht="15" hidden="false" customHeight="false" outlineLevel="0" collapsed="false">
      <c r="AP286" s="0" t="n">
        <v>20</v>
      </c>
      <c r="AQ286" s="0" t="s">
        <v>2073</v>
      </c>
    </row>
    <row r="287" customFormat="false" ht="15" hidden="false" customHeight="false" outlineLevel="0" collapsed="false">
      <c r="AP287" s="0" t="n">
        <v>20</v>
      </c>
      <c r="AQ287" s="0" t="s">
        <v>2074</v>
      </c>
    </row>
    <row r="288" customFormat="false" ht="15" hidden="false" customHeight="false" outlineLevel="0" collapsed="false">
      <c r="AP288" s="0" t="n">
        <v>20</v>
      </c>
      <c r="AQ288" s="0" t="s">
        <v>2075</v>
      </c>
    </row>
    <row r="289" customFormat="false" ht="15" hidden="false" customHeight="false" outlineLevel="0" collapsed="false">
      <c r="AP289" s="0" t="n">
        <v>20</v>
      </c>
      <c r="AQ289" s="0" t="s">
        <v>2076</v>
      </c>
    </row>
    <row r="290" customFormat="false" ht="15" hidden="false" customHeight="false" outlineLevel="0" collapsed="false">
      <c r="AP290" s="0" t="n">
        <v>20</v>
      </c>
      <c r="AQ290" s="0" t="s">
        <v>2077</v>
      </c>
    </row>
    <row r="291" customFormat="false" ht="15" hidden="false" customHeight="false" outlineLevel="0" collapsed="false">
      <c r="AP291" s="0" t="n">
        <v>20</v>
      </c>
      <c r="AQ291" s="0" t="s">
        <v>2078</v>
      </c>
    </row>
    <row r="292" customFormat="false" ht="15" hidden="false" customHeight="false" outlineLevel="0" collapsed="false">
      <c r="AP292" s="0" t="n">
        <v>20</v>
      </c>
      <c r="AQ292" s="0" t="s">
        <v>2079</v>
      </c>
    </row>
    <row r="293" customFormat="false" ht="15" hidden="false" customHeight="false" outlineLevel="0" collapsed="false">
      <c r="AP293" s="0" t="n">
        <v>20</v>
      </c>
      <c r="AQ293" s="0" t="s">
        <v>860</v>
      </c>
    </row>
    <row r="294" customFormat="false" ht="15" hidden="false" customHeight="false" outlineLevel="0" collapsed="false">
      <c r="AP294" s="0" t="n">
        <v>20</v>
      </c>
      <c r="AQ294" s="0" t="s">
        <v>2080</v>
      </c>
    </row>
    <row r="295" customFormat="false" ht="15" hidden="false" customHeight="false" outlineLevel="0" collapsed="false">
      <c r="AP295" s="0" t="n">
        <v>20</v>
      </c>
      <c r="AQ295" s="0" t="s">
        <v>2081</v>
      </c>
    </row>
    <row r="296" customFormat="false" ht="15" hidden="false" customHeight="false" outlineLevel="0" collapsed="false">
      <c r="AP296" s="0" t="n">
        <v>20</v>
      </c>
      <c r="AQ296" s="0" t="s">
        <v>2082</v>
      </c>
    </row>
    <row r="297" customFormat="false" ht="15" hidden="false" customHeight="false" outlineLevel="0" collapsed="false">
      <c r="AP297" s="0" t="n">
        <v>20</v>
      </c>
      <c r="AQ297" s="0" t="s">
        <v>2083</v>
      </c>
    </row>
    <row r="298" customFormat="false" ht="15" hidden="false" customHeight="false" outlineLevel="0" collapsed="false">
      <c r="AP298" s="0" t="n">
        <v>20</v>
      </c>
      <c r="AQ298" s="0" t="s">
        <v>2084</v>
      </c>
    </row>
    <row r="299" customFormat="false" ht="15" hidden="false" customHeight="false" outlineLevel="0" collapsed="false">
      <c r="AP299" s="0" t="n">
        <v>20</v>
      </c>
      <c r="AQ299" s="0" t="s">
        <v>2085</v>
      </c>
    </row>
    <row r="300" customFormat="false" ht="15" hidden="false" customHeight="false" outlineLevel="0" collapsed="false">
      <c r="AP300" s="0" t="n">
        <v>20</v>
      </c>
      <c r="AQ300" s="0" t="s">
        <v>2086</v>
      </c>
    </row>
    <row r="301" customFormat="false" ht="15" hidden="false" customHeight="false" outlineLevel="0" collapsed="false">
      <c r="AP301" s="0" t="n">
        <v>20</v>
      </c>
      <c r="AQ301" s="0" t="s">
        <v>2087</v>
      </c>
    </row>
    <row r="302" customFormat="false" ht="15" hidden="false" customHeight="false" outlineLevel="0" collapsed="false">
      <c r="AP302" s="0" t="n">
        <v>20</v>
      </c>
      <c r="AQ302" s="0" t="s">
        <v>2088</v>
      </c>
    </row>
    <row r="303" customFormat="false" ht="15" hidden="false" customHeight="false" outlineLevel="0" collapsed="false">
      <c r="AP303" s="0" t="n">
        <v>20</v>
      </c>
      <c r="AQ303" s="0" t="s">
        <v>2089</v>
      </c>
    </row>
    <row r="304" customFormat="false" ht="15" hidden="false" customHeight="false" outlineLevel="0" collapsed="false">
      <c r="AP304" s="0" t="n">
        <v>20</v>
      </c>
      <c r="AQ304" s="0" t="s">
        <v>2090</v>
      </c>
    </row>
    <row r="305" customFormat="false" ht="15" hidden="false" customHeight="false" outlineLevel="0" collapsed="false">
      <c r="AP305" s="0" t="n">
        <v>20</v>
      </c>
      <c r="AQ305" s="0" t="s">
        <v>2091</v>
      </c>
    </row>
    <row r="306" customFormat="false" ht="15" hidden="false" customHeight="false" outlineLevel="0" collapsed="false">
      <c r="AP306" s="0" t="n">
        <v>20</v>
      </c>
      <c r="AQ306" s="0" t="s">
        <v>2092</v>
      </c>
    </row>
    <row r="307" customFormat="false" ht="15" hidden="false" customHeight="false" outlineLevel="0" collapsed="false">
      <c r="AP307" s="0" t="n">
        <v>20</v>
      </c>
      <c r="AQ307" s="0" t="s">
        <v>2093</v>
      </c>
    </row>
    <row r="308" customFormat="false" ht="15" hidden="false" customHeight="false" outlineLevel="0" collapsed="false">
      <c r="AP308" s="0" t="n">
        <v>20</v>
      </c>
      <c r="AQ308" s="0" t="s">
        <v>2094</v>
      </c>
    </row>
    <row r="309" customFormat="false" ht="15" hidden="false" customHeight="false" outlineLevel="0" collapsed="false">
      <c r="AP309" s="0" t="n">
        <v>20</v>
      </c>
      <c r="AQ309" s="0" t="s">
        <v>2095</v>
      </c>
    </row>
    <row r="310" customFormat="false" ht="15" hidden="false" customHeight="false" outlineLevel="0" collapsed="false">
      <c r="AP310" s="0" t="n">
        <v>20</v>
      </c>
      <c r="AQ310" s="0" t="s">
        <v>2096</v>
      </c>
    </row>
    <row r="311" customFormat="false" ht="15" hidden="false" customHeight="false" outlineLevel="0" collapsed="false">
      <c r="AP311" s="0" t="n">
        <v>20</v>
      </c>
      <c r="AQ311" s="0" t="s">
        <v>2097</v>
      </c>
    </row>
    <row r="312" customFormat="false" ht="15" hidden="false" customHeight="false" outlineLevel="0" collapsed="false">
      <c r="AP312" s="0" t="n">
        <v>20</v>
      </c>
      <c r="AQ312" s="0" t="s">
        <v>2098</v>
      </c>
    </row>
    <row r="313" customFormat="false" ht="15" hidden="false" customHeight="false" outlineLevel="0" collapsed="false">
      <c r="AP313" s="0" t="n">
        <v>20</v>
      </c>
      <c r="AQ313" s="0" t="s">
        <v>2099</v>
      </c>
    </row>
    <row r="314" customFormat="false" ht="15" hidden="false" customHeight="false" outlineLevel="0" collapsed="false">
      <c r="AP314" s="0" t="n">
        <v>20</v>
      </c>
      <c r="AQ314" s="0" t="s">
        <v>2100</v>
      </c>
    </row>
    <row r="315" customFormat="false" ht="15" hidden="false" customHeight="false" outlineLevel="0" collapsed="false">
      <c r="AP315" s="0" t="n">
        <v>20</v>
      </c>
      <c r="AQ315" s="0" t="s">
        <v>2101</v>
      </c>
    </row>
    <row r="316" customFormat="false" ht="15" hidden="false" customHeight="false" outlineLevel="0" collapsed="false">
      <c r="AP316" s="0" t="n">
        <v>20</v>
      </c>
      <c r="AQ316" s="0" t="s">
        <v>2102</v>
      </c>
    </row>
    <row r="317" customFormat="false" ht="15" hidden="false" customHeight="false" outlineLevel="0" collapsed="false">
      <c r="AP317" s="0" t="n">
        <v>20</v>
      </c>
      <c r="AQ317" s="0" t="s">
        <v>2103</v>
      </c>
    </row>
    <row r="318" customFormat="false" ht="15" hidden="false" customHeight="false" outlineLevel="0" collapsed="false">
      <c r="AP318" s="0" t="n">
        <v>20</v>
      </c>
      <c r="AQ318" s="0" t="s">
        <v>2104</v>
      </c>
    </row>
    <row r="319" customFormat="false" ht="15" hidden="false" customHeight="false" outlineLevel="0" collapsed="false">
      <c r="AP319" s="0" t="n">
        <v>20</v>
      </c>
      <c r="AQ319" s="0" t="s">
        <v>2105</v>
      </c>
    </row>
    <row r="320" customFormat="false" ht="15" hidden="false" customHeight="false" outlineLevel="0" collapsed="false">
      <c r="AP320" s="0" t="n">
        <v>20</v>
      </c>
      <c r="AQ320" s="0" t="s">
        <v>2106</v>
      </c>
    </row>
    <row r="321" customFormat="false" ht="15" hidden="false" customHeight="false" outlineLevel="0" collapsed="false">
      <c r="AP321" s="0" t="n">
        <v>20</v>
      </c>
      <c r="AQ321" s="0" t="s">
        <v>2107</v>
      </c>
    </row>
    <row r="322" customFormat="false" ht="15" hidden="false" customHeight="false" outlineLevel="0" collapsed="false">
      <c r="AP322" s="0" t="n">
        <v>20</v>
      </c>
      <c r="AQ322" s="0" t="s">
        <v>2108</v>
      </c>
    </row>
    <row r="323" customFormat="false" ht="15" hidden="false" customHeight="false" outlineLevel="0" collapsed="false">
      <c r="AP323" s="0" t="n">
        <v>20</v>
      </c>
      <c r="AQ323" s="0" t="s">
        <v>2109</v>
      </c>
    </row>
    <row r="324" customFormat="false" ht="15" hidden="false" customHeight="false" outlineLevel="0" collapsed="false">
      <c r="AP324" s="0" t="n">
        <v>20</v>
      </c>
      <c r="AQ324" s="0" t="s">
        <v>2110</v>
      </c>
    </row>
    <row r="325" customFormat="false" ht="15" hidden="false" customHeight="false" outlineLevel="0" collapsed="false">
      <c r="AP325" s="0" t="n">
        <v>20</v>
      </c>
      <c r="AQ325" s="0" t="s">
        <v>2111</v>
      </c>
    </row>
    <row r="326" customFormat="false" ht="15" hidden="false" customHeight="false" outlineLevel="0" collapsed="false">
      <c r="AP326" s="0" t="n">
        <v>20</v>
      </c>
      <c r="AQ326" s="0" t="s">
        <v>2112</v>
      </c>
    </row>
    <row r="327" customFormat="false" ht="15" hidden="false" customHeight="false" outlineLevel="0" collapsed="false">
      <c r="AP327" s="0" t="n">
        <v>20</v>
      </c>
      <c r="AQ327" s="0" t="s">
        <v>2113</v>
      </c>
    </row>
    <row r="328" customFormat="false" ht="15" hidden="false" customHeight="false" outlineLevel="0" collapsed="false">
      <c r="AP328" s="0" t="n">
        <v>20</v>
      </c>
      <c r="AQ328" s="0" t="s">
        <v>2114</v>
      </c>
    </row>
    <row r="329" customFormat="false" ht="15" hidden="false" customHeight="false" outlineLevel="0" collapsed="false">
      <c r="AP329" s="0" t="n">
        <v>20</v>
      </c>
      <c r="AQ329" s="0" t="s">
        <v>2115</v>
      </c>
    </row>
    <row r="330" customFormat="false" ht="15" hidden="false" customHeight="false" outlineLevel="0" collapsed="false">
      <c r="AP330" s="0" t="n">
        <v>20</v>
      </c>
      <c r="AQ330" s="0" t="s">
        <v>2116</v>
      </c>
    </row>
    <row r="331" customFormat="false" ht="15" hidden="false" customHeight="false" outlineLevel="0" collapsed="false">
      <c r="AP331" s="0" t="n">
        <v>20</v>
      </c>
      <c r="AQ331" s="0" t="s">
        <v>2117</v>
      </c>
    </row>
    <row r="332" customFormat="false" ht="15" hidden="false" customHeight="false" outlineLevel="0" collapsed="false">
      <c r="AP332" s="0" t="n">
        <v>20</v>
      </c>
      <c r="AQ332" s="0" t="s">
        <v>2118</v>
      </c>
    </row>
    <row r="333" customFormat="false" ht="15" hidden="false" customHeight="false" outlineLevel="0" collapsed="false">
      <c r="AP333" s="0" t="n">
        <v>20</v>
      </c>
      <c r="AQ333" s="0" t="s">
        <v>2119</v>
      </c>
    </row>
    <row r="334" customFormat="false" ht="15" hidden="false" customHeight="false" outlineLevel="0" collapsed="false">
      <c r="AP334" s="0" t="n">
        <v>20</v>
      </c>
      <c r="AQ334" s="0" t="s">
        <v>2120</v>
      </c>
    </row>
    <row r="335" customFormat="false" ht="15" hidden="false" customHeight="false" outlineLevel="0" collapsed="false">
      <c r="AP335" s="0" t="n">
        <v>20</v>
      </c>
      <c r="AQ335" s="0" t="s">
        <v>2121</v>
      </c>
    </row>
    <row r="336" customFormat="false" ht="15" hidden="false" customHeight="false" outlineLevel="0" collapsed="false">
      <c r="AP336" s="0" t="n">
        <v>20</v>
      </c>
      <c r="AQ336" s="0" t="s">
        <v>2122</v>
      </c>
    </row>
    <row r="337" customFormat="false" ht="15" hidden="false" customHeight="false" outlineLevel="0" collapsed="false">
      <c r="AP337" s="0" t="n">
        <v>20</v>
      </c>
      <c r="AQ337" s="0" t="s">
        <v>2123</v>
      </c>
    </row>
    <row r="338" customFormat="false" ht="15" hidden="false" customHeight="false" outlineLevel="0" collapsed="false">
      <c r="AP338" s="0" t="n">
        <v>20</v>
      </c>
      <c r="AQ338" s="0" t="s">
        <v>2124</v>
      </c>
    </row>
    <row r="339" customFormat="false" ht="15" hidden="false" customHeight="false" outlineLevel="0" collapsed="false">
      <c r="AP339" s="0" t="n">
        <v>20</v>
      </c>
      <c r="AQ339" s="0" t="s">
        <v>2125</v>
      </c>
    </row>
    <row r="340" customFormat="false" ht="15" hidden="false" customHeight="false" outlineLevel="0" collapsed="false">
      <c r="AP340" s="0" t="n">
        <v>20</v>
      </c>
      <c r="AQ340" s="0" t="s">
        <v>2126</v>
      </c>
    </row>
    <row r="341" customFormat="false" ht="15" hidden="false" customHeight="false" outlineLevel="0" collapsed="false">
      <c r="AP341" s="0" t="n">
        <v>20</v>
      </c>
      <c r="AQ341" s="0" t="s">
        <v>2127</v>
      </c>
    </row>
    <row r="342" customFormat="false" ht="15" hidden="false" customHeight="false" outlineLevel="0" collapsed="false">
      <c r="AP342" s="0" t="n">
        <v>20</v>
      </c>
      <c r="AQ342" s="0" t="s">
        <v>2128</v>
      </c>
    </row>
    <row r="343" customFormat="false" ht="15" hidden="false" customHeight="false" outlineLevel="0" collapsed="false">
      <c r="AP343" s="0" t="n">
        <v>20</v>
      </c>
      <c r="AQ343" s="0" t="s">
        <v>2129</v>
      </c>
    </row>
    <row r="344" customFormat="false" ht="15" hidden="false" customHeight="false" outlineLevel="0" collapsed="false">
      <c r="AP344" s="0" t="n">
        <v>20</v>
      </c>
      <c r="AQ344" s="0" t="s">
        <v>2130</v>
      </c>
    </row>
    <row r="345" customFormat="false" ht="15" hidden="false" customHeight="false" outlineLevel="0" collapsed="false">
      <c r="AP345" s="0" t="n">
        <v>20</v>
      </c>
      <c r="AQ345" s="0" t="s">
        <v>2131</v>
      </c>
    </row>
    <row r="346" customFormat="false" ht="15" hidden="false" customHeight="false" outlineLevel="0" collapsed="false">
      <c r="AP346" s="0" t="n">
        <v>20</v>
      </c>
      <c r="AQ346" s="0" t="s">
        <v>2132</v>
      </c>
    </row>
    <row r="347" customFormat="false" ht="15" hidden="false" customHeight="false" outlineLevel="0" collapsed="false">
      <c r="AP347" s="0" t="n">
        <v>20</v>
      </c>
      <c r="AQ347" s="0" t="s">
        <v>2133</v>
      </c>
    </row>
    <row r="348" customFormat="false" ht="15" hidden="false" customHeight="false" outlineLevel="0" collapsed="false">
      <c r="AP348" s="0" t="n">
        <v>20</v>
      </c>
      <c r="AQ348" s="0" t="s">
        <v>2134</v>
      </c>
    </row>
    <row r="349" customFormat="false" ht="15" hidden="false" customHeight="false" outlineLevel="0" collapsed="false">
      <c r="AP349" s="0" t="n">
        <v>20</v>
      </c>
      <c r="AQ349" s="0" t="s">
        <v>2135</v>
      </c>
    </row>
    <row r="350" customFormat="false" ht="15" hidden="false" customHeight="false" outlineLevel="0" collapsed="false">
      <c r="AP350" s="0" t="n">
        <v>20</v>
      </c>
      <c r="AQ350" s="0" t="s">
        <v>2136</v>
      </c>
    </row>
    <row r="351" customFormat="false" ht="15" hidden="false" customHeight="false" outlineLevel="0" collapsed="false">
      <c r="AP351" s="0" t="n">
        <v>20</v>
      </c>
      <c r="AQ351" s="0" t="s">
        <v>2137</v>
      </c>
    </row>
    <row r="352" customFormat="false" ht="15" hidden="false" customHeight="false" outlineLevel="0" collapsed="false">
      <c r="AP352" s="0" t="n">
        <v>20</v>
      </c>
      <c r="AQ352" s="0" t="s">
        <v>2138</v>
      </c>
    </row>
    <row r="353" customFormat="false" ht="15" hidden="false" customHeight="false" outlineLevel="0" collapsed="false">
      <c r="AP353" s="0" t="n">
        <v>20</v>
      </c>
      <c r="AQ353" s="0" t="s">
        <v>2139</v>
      </c>
    </row>
    <row r="354" customFormat="false" ht="15" hidden="false" customHeight="false" outlineLevel="0" collapsed="false">
      <c r="AP354" s="0" t="n">
        <v>20</v>
      </c>
      <c r="AQ354" s="0" t="s">
        <v>2140</v>
      </c>
    </row>
    <row r="355" customFormat="false" ht="15" hidden="false" customHeight="false" outlineLevel="0" collapsed="false">
      <c r="AP355" s="0" t="n">
        <v>20</v>
      </c>
      <c r="AQ355" s="0" t="s">
        <v>2141</v>
      </c>
    </row>
    <row r="356" customFormat="false" ht="15" hidden="false" customHeight="false" outlineLevel="0" collapsed="false">
      <c r="AP356" s="0" t="n">
        <v>20</v>
      </c>
      <c r="AQ356" s="0" t="s">
        <v>2142</v>
      </c>
    </row>
    <row r="357" customFormat="false" ht="15" hidden="false" customHeight="false" outlineLevel="0" collapsed="false">
      <c r="AP357" s="0" t="n">
        <v>20</v>
      </c>
      <c r="AQ357" s="0" t="s">
        <v>2143</v>
      </c>
    </row>
    <row r="358" customFormat="false" ht="15" hidden="false" customHeight="false" outlineLevel="0" collapsed="false">
      <c r="AP358" s="0" t="n">
        <v>20</v>
      </c>
      <c r="AQ358" s="0" t="s">
        <v>1241</v>
      </c>
    </row>
    <row r="359" customFormat="false" ht="15" hidden="false" customHeight="false" outlineLevel="0" collapsed="false">
      <c r="AP359" s="0" t="n">
        <v>20</v>
      </c>
      <c r="AQ359" s="0" t="s">
        <v>2144</v>
      </c>
    </row>
    <row r="360" customFormat="false" ht="15" hidden="false" customHeight="false" outlineLevel="0" collapsed="false">
      <c r="AP360" s="0" t="n">
        <v>20</v>
      </c>
      <c r="AQ360" s="0" t="s">
        <v>2145</v>
      </c>
    </row>
    <row r="361" customFormat="false" ht="15" hidden="false" customHeight="false" outlineLevel="0" collapsed="false">
      <c r="AP361" s="0" t="n">
        <v>20</v>
      </c>
      <c r="AQ361" s="0" t="s">
        <v>2146</v>
      </c>
    </row>
    <row r="362" customFormat="false" ht="15" hidden="false" customHeight="false" outlineLevel="0" collapsed="false">
      <c r="AP362" s="0" t="n">
        <v>20</v>
      </c>
      <c r="AQ362" s="0" t="s">
        <v>2147</v>
      </c>
    </row>
    <row r="363" customFormat="false" ht="15" hidden="false" customHeight="false" outlineLevel="0" collapsed="false">
      <c r="AP363" s="0" t="n">
        <v>20</v>
      </c>
      <c r="AQ363" s="0" t="s">
        <v>2148</v>
      </c>
    </row>
    <row r="364" customFormat="false" ht="15" hidden="false" customHeight="false" outlineLevel="0" collapsed="false">
      <c r="AP364" s="0" t="n">
        <v>20</v>
      </c>
      <c r="AQ364" s="0" t="s">
        <v>2149</v>
      </c>
    </row>
    <row r="365" customFormat="false" ht="15" hidden="false" customHeight="false" outlineLevel="0" collapsed="false">
      <c r="AP365" s="0" t="n">
        <v>20</v>
      </c>
      <c r="AQ365" s="0" t="s">
        <v>2150</v>
      </c>
    </row>
    <row r="366" customFormat="false" ht="15" hidden="false" customHeight="false" outlineLevel="0" collapsed="false">
      <c r="AP366" s="0" t="n">
        <v>20</v>
      </c>
      <c r="AQ366" s="0" t="s">
        <v>2151</v>
      </c>
    </row>
    <row r="367" customFormat="false" ht="15" hidden="false" customHeight="false" outlineLevel="0" collapsed="false">
      <c r="AP367" s="0" t="n">
        <v>20</v>
      </c>
      <c r="AQ367" s="0" t="s">
        <v>2152</v>
      </c>
    </row>
    <row r="368" customFormat="false" ht="15" hidden="false" customHeight="false" outlineLevel="0" collapsed="false">
      <c r="AP368" s="0" t="n">
        <v>20</v>
      </c>
      <c r="AQ368" s="0" t="s">
        <v>2153</v>
      </c>
    </row>
    <row r="369" customFormat="false" ht="15" hidden="false" customHeight="false" outlineLevel="0" collapsed="false">
      <c r="AP369" s="0" t="n">
        <v>20</v>
      </c>
      <c r="AQ369" s="0" t="s">
        <v>2154</v>
      </c>
    </row>
    <row r="370" customFormat="false" ht="15" hidden="false" customHeight="false" outlineLevel="0" collapsed="false">
      <c r="AP370" s="0" t="n">
        <v>20</v>
      </c>
      <c r="AQ370" s="0" t="s">
        <v>2155</v>
      </c>
    </row>
    <row r="371" customFormat="false" ht="15" hidden="false" customHeight="false" outlineLevel="0" collapsed="false">
      <c r="AP371" s="0" t="n">
        <v>20</v>
      </c>
      <c r="AQ371" s="0" t="s">
        <v>2156</v>
      </c>
    </row>
    <row r="372" customFormat="false" ht="15" hidden="false" customHeight="false" outlineLevel="0" collapsed="false">
      <c r="AP372" s="0" t="n">
        <v>20</v>
      </c>
      <c r="AQ372" s="0" t="s">
        <v>2157</v>
      </c>
    </row>
    <row r="373" customFormat="false" ht="15" hidden="false" customHeight="false" outlineLevel="0" collapsed="false">
      <c r="AP373" s="0" t="n">
        <v>20</v>
      </c>
      <c r="AQ373" s="0" t="s">
        <v>2158</v>
      </c>
    </row>
    <row r="374" customFormat="false" ht="15" hidden="false" customHeight="false" outlineLevel="0" collapsed="false">
      <c r="AP374" s="0" t="n">
        <v>20</v>
      </c>
      <c r="AQ374" s="0" t="s">
        <v>2159</v>
      </c>
    </row>
    <row r="375" customFormat="false" ht="15" hidden="false" customHeight="false" outlineLevel="0" collapsed="false">
      <c r="AP375" s="0" t="n">
        <v>20</v>
      </c>
      <c r="AQ375" s="0" t="s">
        <v>2160</v>
      </c>
    </row>
    <row r="376" customFormat="false" ht="15" hidden="false" customHeight="false" outlineLevel="0" collapsed="false">
      <c r="AP376" s="0" t="n">
        <v>20</v>
      </c>
      <c r="AQ376" s="0" t="s">
        <v>2161</v>
      </c>
    </row>
    <row r="377" customFormat="false" ht="15" hidden="false" customHeight="false" outlineLevel="0" collapsed="false">
      <c r="AP377" s="0" t="n">
        <v>20</v>
      </c>
      <c r="AQ377" s="0" t="s">
        <v>2162</v>
      </c>
    </row>
    <row r="378" customFormat="false" ht="15" hidden="false" customHeight="false" outlineLevel="0" collapsed="false">
      <c r="AP378" s="0" t="n">
        <v>20</v>
      </c>
      <c r="AQ378" s="0" t="s">
        <v>2163</v>
      </c>
    </row>
    <row r="379" customFormat="false" ht="15" hidden="false" customHeight="false" outlineLevel="0" collapsed="false">
      <c r="AP379" s="0" t="n">
        <v>20</v>
      </c>
      <c r="AQ379" s="0" t="s">
        <v>2164</v>
      </c>
    </row>
    <row r="380" customFormat="false" ht="15" hidden="false" customHeight="false" outlineLevel="0" collapsed="false">
      <c r="AP380" s="0" t="n">
        <v>20</v>
      </c>
      <c r="AQ380" s="0" t="s">
        <v>2165</v>
      </c>
    </row>
    <row r="381" customFormat="false" ht="15" hidden="false" customHeight="false" outlineLevel="0" collapsed="false">
      <c r="AP381" s="0" t="n">
        <v>20</v>
      </c>
      <c r="AQ381" s="0" t="s">
        <v>2166</v>
      </c>
    </row>
    <row r="382" customFormat="false" ht="15" hidden="false" customHeight="false" outlineLevel="0" collapsed="false">
      <c r="AP382" s="0" t="n">
        <v>20</v>
      </c>
      <c r="AQ382" s="0" t="s">
        <v>2167</v>
      </c>
    </row>
    <row r="383" customFormat="false" ht="15" hidden="false" customHeight="false" outlineLevel="0" collapsed="false">
      <c r="AP383" s="0" t="n">
        <v>20</v>
      </c>
      <c r="AQ383" s="0" t="s">
        <v>2168</v>
      </c>
    </row>
    <row r="384" customFormat="false" ht="15" hidden="false" customHeight="false" outlineLevel="0" collapsed="false">
      <c r="AP384" s="0" t="n">
        <v>20</v>
      </c>
      <c r="AQ384" s="0" t="s">
        <v>2169</v>
      </c>
    </row>
    <row r="385" customFormat="false" ht="15" hidden="false" customHeight="false" outlineLevel="0" collapsed="false">
      <c r="AP385" s="0" t="n">
        <v>20</v>
      </c>
      <c r="AQ385" s="0" t="s">
        <v>2170</v>
      </c>
    </row>
    <row r="386" customFormat="false" ht="15" hidden="false" customHeight="false" outlineLevel="0" collapsed="false">
      <c r="AP386" s="0" t="n">
        <v>20</v>
      </c>
      <c r="AQ386" s="0" t="s">
        <v>2171</v>
      </c>
    </row>
    <row r="387" customFormat="false" ht="15" hidden="false" customHeight="false" outlineLevel="0" collapsed="false">
      <c r="AP387" s="0" t="n">
        <v>20</v>
      </c>
      <c r="AQ387" s="0" t="s">
        <v>2172</v>
      </c>
    </row>
    <row r="388" customFormat="false" ht="15" hidden="false" customHeight="false" outlineLevel="0" collapsed="false">
      <c r="AP388" s="0" t="n">
        <v>20</v>
      </c>
      <c r="AQ388" s="0" t="s">
        <v>2173</v>
      </c>
    </row>
    <row r="389" customFormat="false" ht="15" hidden="false" customHeight="false" outlineLevel="0" collapsed="false">
      <c r="AP389" s="0" t="n">
        <v>20</v>
      </c>
      <c r="AQ389" s="0" t="s">
        <v>2174</v>
      </c>
    </row>
    <row r="390" customFormat="false" ht="15" hidden="false" customHeight="false" outlineLevel="0" collapsed="false">
      <c r="AP390" s="0" t="n">
        <v>20</v>
      </c>
      <c r="AQ390" s="0" t="s">
        <v>2175</v>
      </c>
    </row>
    <row r="391" customFormat="false" ht="15" hidden="false" customHeight="false" outlineLevel="0" collapsed="false">
      <c r="AP391" s="0" t="n">
        <v>20</v>
      </c>
      <c r="AQ391" s="0" t="s">
        <v>2176</v>
      </c>
    </row>
    <row r="392" customFormat="false" ht="15" hidden="false" customHeight="false" outlineLevel="0" collapsed="false">
      <c r="AP392" s="0" t="n">
        <v>20</v>
      </c>
      <c r="AQ392" s="0" t="s">
        <v>2177</v>
      </c>
    </row>
    <row r="393" customFormat="false" ht="15" hidden="false" customHeight="false" outlineLevel="0" collapsed="false">
      <c r="AP393" s="0" t="n">
        <v>20</v>
      </c>
      <c r="AQ393" s="0" t="s">
        <v>2178</v>
      </c>
    </row>
    <row r="394" customFormat="false" ht="15" hidden="false" customHeight="false" outlineLevel="0" collapsed="false">
      <c r="AP394" s="0" t="n">
        <v>20</v>
      </c>
      <c r="AQ394" s="0" t="s">
        <v>2179</v>
      </c>
    </row>
    <row r="395" customFormat="false" ht="15" hidden="false" customHeight="false" outlineLevel="0" collapsed="false">
      <c r="AP395" s="0" t="n">
        <v>20</v>
      </c>
      <c r="AQ395" s="0" t="s">
        <v>2180</v>
      </c>
    </row>
    <row r="396" customFormat="false" ht="15" hidden="false" customHeight="false" outlineLevel="0" collapsed="false">
      <c r="AP396" s="0" t="n">
        <v>20</v>
      </c>
      <c r="AQ396" s="0" t="s">
        <v>2181</v>
      </c>
    </row>
    <row r="397" customFormat="false" ht="15" hidden="false" customHeight="false" outlineLevel="0" collapsed="false">
      <c r="AP397" s="0" t="n">
        <v>20</v>
      </c>
      <c r="AQ397" s="0" t="s">
        <v>2182</v>
      </c>
    </row>
    <row r="398" customFormat="false" ht="15" hidden="false" customHeight="false" outlineLevel="0" collapsed="false">
      <c r="AP398" s="0" t="n">
        <v>20</v>
      </c>
      <c r="AQ398" s="0" t="s">
        <v>2183</v>
      </c>
    </row>
    <row r="399" customFormat="false" ht="15" hidden="false" customHeight="false" outlineLevel="0" collapsed="false">
      <c r="AP399" s="0" t="n">
        <v>20</v>
      </c>
      <c r="AQ399" s="0" t="s">
        <v>2184</v>
      </c>
    </row>
    <row r="400" customFormat="false" ht="15" hidden="false" customHeight="false" outlineLevel="0" collapsed="false">
      <c r="AP400" s="0" t="n">
        <v>20</v>
      </c>
      <c r="AQ400" s="0" t="s">
        <v>2185</v>
      </c>
    </row>
    <row r="401" customFormat="false" ht="15" hidden="false" customHeight="false" outlineLevel="0" collapsed="false">
      <c r="AP401" s="0" t="n">
        <v>20</v>
      </c>
      <c r="AQ401" s="0" t="s">
        <v>2186</v>
      </c>
    </row>
    <row r="402" customFormat="false" ht="15" hidden="false" customHeight="false" outlineLevel="0" collapsed="false">
      <c r="AP402" s="0" t="n">
        <v>20</v>
      </c>
      <c r="AQ402" s="0" t="s">
        <v>2187</v>
      </c>
    </row>
    <row r="403" customFormat="false" ht="15" hidden="false" customHeight="false" outlineLevel="0" collapsed="false">
      <c r="AP403" s="0" t="n">
        <v>20</v>
      </c>
      <c r="AQ403" s="0" t="s">
        <v>2188</v>
      </c>
    </row>
    <row r="404" customFormat="false" ht="15" hidden="false" customHeight="false" outlineLevel="0" collapsed="false">
      <c r="AP404" s="0" t="n">
        <v>20</v>
      </c>
      <c r="AQ404" s="0" t="s">
        <v>2189</v>
      </c>
    </row>
    <row r="405" customFormat="false" ht="15" hidden="false" customHeight="false" outlineLevel="0" collapsed="false">
      <c r="AP405" s="0" t="n">
        <v>20</v>
      </c>
      <c r="AQ405" s="0" t="s">
        <v>2190</v>
      </c>
    </row>
    <row r="406" customFormat="false" ht="15" hidden="false" customHeight="false" outlineLevel="0" collapsed="false">
      <c r="AP406" s="0" t="n">
        <v>20</v>
      </c>
      <c r="AQ406" s="0" t="s">
        <v>2191</v>
      </c>
    </row>
    <row r="407" customFormat="false" ht="15" hidden="false" customHeight="false" outlineLevel="0" collapsed="false">
      <c r="AP407" s="0" t="n">
        <v>20</v>
      </c>
      <c r="AQ407" s="0" t="s">
        <v>2192</v>
      </c>
    </row>
    <row r="408" customFormat="false" ht="15" hidden="false" customHeight="false" outlineLevel="0" collapsed="false">
      <c r="AP408" s="0" t="n">
        <v>20</v>
      </c>
      <c r="AQ408" s="0" t="s">
        <v>2193</v>
      </c>
    </row>
    <row r="409" customFormat="false" ht="15" hidden="false" customHeight="false" outlineLevel="0" collapsed="false">
      <c r="AP409" s="0" t="n">
        <v>20</v>
      </c>
      <c r="AQ409" s="0" t="s">
        <v>2194</v>
      </c>
    </row>
    <row r="410" customFormat="false" ht="15" hidden="false" customHeight="false" outlineLevel="0" collapsed="false">
      <c r="AP410" s="0" t="n">
        <v>20</v>
      </c>
      <c r="AQ410" s="0" t="s">
        <v>2195</v>
      </c>
    </row>
    <row r="411" customFormat="false" ht="15" hidden="false" customHeight="false" outlineLevel="0" collapsed="false">
      <c r="AP411" s="0" t="n">
        <v>20</v>
      </c>
      <c r="AQ411" s="0" t="s">
        <v>2196</v>
      </c>
    </row>
    <row r="412" customFormat="false" ht="15" hidden="false" customHeight="false" outlineLevel="0" collapsed="false">
      <c r="AP412" s="0" t="n">
        <v>20</v>
      </c>
      <c r="AQ412" s="0" t="s">
        <v>2197</v>
      </c>
    </row>
    <row r="413" customFormat="false" ht="15" hidden="false" customHeight="false" outlineLevel="0" collapsed="false">
      <c r="AP413" s="0" t="n">
        <v>20</v>
      </c>
      <c r="AQ413" s="0" t="s">
        <v>2198</v>
      </c>
    </row>
    <row r="414" customFormat="false" ht="15" hidden="false" customHeight="false" outlineLevel="0" collapsed="false">
      <c r="AP414" s="0" t="n">
        <v>20</v>
      </c>
      <c r="AQ414" s="0" t="s">
        <v>2199</v>
      </c>
    </row>
    <row r="415" customFormat="false" ht="15" hidden="false" customHeight="false" outlineLevel="0" collapsed="false">
      <c r="AP415" s="0" t="n">
        <v>20</v>
      </c>
      <c r="AQ415" s="0" t="s">
        <v>2200</v>
      </c>
    </row>
    <row r="416" customFormat="false" ht="15" hidden="false" customHeight="false" outlineLevel="0" collapsed="false">
      <c r="AP416" s="0" t="n">
        <v>20</v>
      </c>
      <c r="AQ416" s="0" t="s">
        <v>2201</v>
      </c>
    </row>
    <row r="417" customFormat="false" ht="15" hidden="false" customHeight="false" outlineLevel="0" collapsed="false">
      <c r="AP417" s="0" t="n">
        <v>20</v>
      </c>
      <c r="AQ417" s="0" t="s">
        <v>2202</v>
      </c>
    </row>
    <row r="418" customFormat="false" ht="15" hidden="false" customHeight="false" outlineLevel="0" collapsed="false">
      <c r="AP418" s="0" t="n">
        <v>20</v>
      </c>
      <c r="AQ418" s="0" t="s">
        <v>2203</v>
      </c>
    </row>
    <row r="419" customFormat="false" ht="15" hidden="false" customHeight="false" outlineLevel="0" collapsed="false">
      <c r="AP419" s="0" t="n">
        <v>20</v>
      </c>
      <c r="AQ419" s="0" t="s">
        <v>2204</v>
      </c>
    </row>
    <row r="420" customFormat="false" ht="15" hidden="false" customHeight="false" outlineLevel="0" collapsed="false">
      <c r="AP420" s="0" t="n">
        <v>20</v>
      </c>
      <c r="AQ420" s="0" t="s">
        <v>2205</v>
      </c>
    </row>
    <row r="421" customFormat="false" ht="15" hidden="false" customHeight="false" outlineLevel="0" collapsed="false">
      <c r="AP421" s="0" t="n">
        <v>20</v>
      </c>
      <c r="AQ421" s="0" t="s">
        <v>2206</v>
      </c>
    </row>
    <row r="422" customFormat="false" ht="15" hidden="false" customHeight="false" outlineLevel="0" collapsed="false">
      <c r="AP422" s="0" t="n">
        <v>20</v>
      </c>
      <c r="AQ422" s="0" t="s">
        <v>2207</v>
      </c>
    </row>
    <row r="423" customFormat="false" ht="15" hidden="false" customHeight="false" outlineLevel="0" collapsed="false">
      <c r="AP423" s="0" t="n">
        <v>20</v>
      </c>
      <c r="AQ423" s="0" t="s">
        <v>2208</v>
      </c>
    </row>
    <row r="424" customFormat="false" ht="15" hidden="false" customHeight="false" outlineLevel="0" collapsed="false">
      <c r="AP424" s="0" t="n">
        <v>20</v>
      </c>
      <c r="AQ424" s="0" t="s">
        <v>2209</v>
      </c>
    </row>
    <row r="425" customFormat="false" ht="15" hidden="false" customHeight="false" outlineLevel="0" collapsed="false">
      <c r="AP425" s="0" t="n">
        <v>20</v>
      </c>
      <c r="AQ425" s="0" t="s">
        <v>2210</v>
      </c>
    </row>
    <row r="426" customFormat="false" ht="15" hidden="false" customHeight="false" outlineLevel="0" collapsed="false">
      <c r="AP426" s="0" t="n">
        <v>20</v>
      </c>
      <c r="AQ426" s="0" t="s">
        <v>2211</v>
      </c>
    </row>
    <row r="427" customFormat="false" ht="15" hidden="false" customHeight="false" outlineLevel="0" collapsed="false">
      <c r="AP427" s="0" t="n">
        <v>20</v>
      </c>
      <c r="AQ427" s="0" t="s">
        <v>2212</v>
      </c>
    </row>
    <row r="428" customFormat="false" ht="15" hidden="false" customHeight="false" outlineLevel="0" collapsed="false">
      <c r="AP428" s="0" t="n">
        <v>20</v>
      </c>
      <c r="AQ428" s="0" t="s">
        <v>2213</v>
      </c>
    </row>
    <row r="429" customFormat="false" ht="15" hidden="false" customHeight="false" outlineLevel="0" collapsed="false">
      <c r="AP429" s="0" t="n">
        <v>20</v>
      </c>
      <c r="AQ429" s="0" t="s">
        <v>2214</v>
      </c>
    </row>
    <row r="430" customFormat="false" ht="15" hidden="false" customHeight="false" outlineLevel="0" collapsed="false">
      <c r="AP430" s="0" t="n">
        <v>20</v>
      </c>
      <c r="AQ430" s="0" t="s">
        <v>2215</v>
      </c>
    </row>
    <row r="431" customFormat="false" ht="15" hidden="false" customHeight="false" outlineLevel="0" collapsed="false">
      <c r="AP431" s="0" t="n">
        <v>20</v>
      </c>
      <c r="AQ431" s="0" t="s">
        <v>2216</v>
      </c>
    </row>
    <row r="432" customFormat="false" ht="15" hidden="false" customHeight="false" outlineLevel="0" collapsed="false">
      <c r="AP432" s="0" t="n">
        <v>20</v>
      </c>
      <c r="AQ432" s="0" t="s">
        <v>2217</v>
      </c>
    </row>
    <row r="433" customFormat="false" ht="15" hidden="false" customHeight="false" outlineLevel="0" collapsed="false">
      <c r="AP433" s="0" t="n">
        <v>20</v>
      </c>
      <c r="AQ433" s="0" t="s">
        <v>2218</v>
      </c>
    </row>
    <row r="434" customFormat="false" ht="15" hidden="false" customHeight="false" outlineLevel="0" collapsed="false">
      <c r="AP434" s="0" t="n">
        <v>20</v>
      </c>
      <c r="AQ434" s="0" t="s">
        <v>2219</v>
      </c>
    </row>
    <row r="435" customFormat="false" ht="15" hidden="false" customHeight="false" outlineLevel="0" collapsed="false">
      <c r="AP435" s="0" t="n">
        <v>20</v>
      </c>
      <c r="AQ435" s="0" t="s">
        <v>2220</v>
      </c>
    </row>
    <row r="436" customFormat="false" ht="15" hidden="false" customHeight="false" outlineLevel="0" collapsed="false">
      <c r="AP436" s="0" t="n">
        <v>20</v>
      </c>
      <c r="AQ436" s="0" t="s">
        <v>2221</v>
      </c>
    </row>
    <row r="437" customFormat="false" ht="15" hidden="false" customHeight="false" outlineLevel="0" collapsed="false">
      <c r="AP437" s="0" t="n">
        <v>20</v>
      </c>
      <c r="AQ437" s="0" t="s">
        <v>2222</v>
      </c>
    </row>
    <row r="438" customFormat="false" ht="15" hidden="false" customHeight="false" outlineLevel="0" collapsed="false">
      <c r="AP438" s="0" t="n">
        <v>20</v>
      </c>
      <c r="AQ438" s="0" t="s">
        <v>2223</v>
      </c>
    </row>
    <row r="439" customFormat="false" ht="15" hidden="false" customHeight="false" outlineLevel="0" collapsed="false">
      <c r="AP439" s="0" t="n">
        <v>20</v>
      </c>
      <c r="AQ439" s="0" t="s">
        <v>2224</v>
      </c>
    </row>
    <row r="440" customFormat="false" ht="15" hidden="false" customHeight="false" outlineLevel="0" collapsed="false">
      <c r="AP440" s="0" t="n">
        <v>20</v>
      </c>
      <c r="AQ440" s="0" t="s">
        <v>2225</v>
      </c>
    </row>
    <row r="441" customFormat="false" ht="15" hidden="false" customHeight="false" outlineLevel="0" collapsed="false">
      <c r="AP441" s="0" t="n">
        <v>20</v>
      </c>
      <c r="AQ441" s="0" t="s">
        <v>2226</v>
      </c>
    </row>
    <row r="442" customFormat="false" ht="15" hidden="false" customHeight="false" outlineLevel="0" collapsed="false">
      <c r="AP442" s="0" t="n">
        <v>20</v>
      </c>
      <c r="AQ442" s="0" t="s">
        <v>2227</v>
      </c>
    </row>
    <row r="443" customFormat="false" ht="15" hidden="false" customHeight="false" outlineLevel="0" collapsed="false">
      <c r="AP443" s="0" t="n">
        <v>20</v>
      </c>
      <c r="AQ443" s="0" t="s">
        <v>2228</v>
      </c>
    </row>
    <row r="444" customFormat="false" ht="15" hidden="false" customHeight="false" outlineLevel="0" collapsed="false">
      <c r="AP444" s="0" t="n">
        <v>20</v>
      </c>
      <c r="AQ444" s="0" t="s">
        <v>2229</v>
      </c>
    </row>
    <row r="445" customFormat="false" ht="15" hidden="false" customHeight="false" outlineLevel="0" collapsed="false">
      <c r="AP445" s="0" t="n">
        <v>20</v>
      </c>
      <c r="AQ445" s="0" t="s">
        <v>2230</v>
      </c>
    </row>
    <row r="446" customFormat="false" ht="15" hidden="false" customHeight="false" outlineLevel="0" collapsed="false">
      <c r="AP446" s="0" t="n">
        <v>20</v>
      </c>
      <c r="AQ446" s="0" t="s">
        <v>2231</v>
      </c>
    </row>
    <row r="447" customFormat="false" ht="15" hidden="false" customHeight="false" outlineLevel="0" collapsed="false">
      <c r="AP447" s="0" t="n">
        <v>20</v>
      </c>
      <c r="AQ447" s="0" t="s">
        <v>2232</v>
      </c>
    </row>
    <row r="448" customFormat="false" ht="15" hidden="false" customHeight="false" outlineLevel="0" collapsed="false">
      <c r="AP448" s="0" t="n">
        <v>20</v>
      </c>
      <c r="AQ448" s="0" t="s">
        <v>2233</v>
      </c>
    </row>
    <row r="449" customFormat="false" ht="15" hidden="false" customHeight="false" outlineLevel="0" collapsed="false">
      <c r="AP449" s="0" t="n">
        <v>20</v>
      </c>
      <c r="AQ449" s="0" t="s">
        <v>2234</v>
      </c>
    </row>
    <row r="450" customFormat="false" ht="15" hidden="false" customHeight="false" outlineLevel="0" collapsed="false">
      <c r="AP450" s="0" t="n">
        <v>20</v>
      </c>
      <c r="AQ450" s="0" t="s">
        <v>2235</v>
      </c>
    </row>
    <row r="451" customFormat="false" ht="15" hidden="false" customHeight="false" outlineLevel="0" collapsed="false">
      <c r="AP451" s="0" t="n">
        <v>20</v>
      </c>
      <c r="AQ451" s="0" t="s">
        <v>2236</v>
      </c>
    </row>
    <row r="452" customFormat="false" ht="15" hidden="false" customHeight="false" outlineLevel="0" collapsed="false">
      <c r="AP452" s="0" t="n">
        <v>20</v>
      </c>
      <c r="AQ452" s="0" t="s">
        <v>2237</v>
      </c>
    </row>
    <row r="453" customFormat="false" ht="15" hidden="false" customHeight="false" outlineLevel="0" collapsed="false">
      <c r="AP453" s="0" t="n">
        <v>20</v>
      </c>
      <c r="AQ453" s="0" t="s">
        <v>2238</v>
      </c>
    </row>
    <row r="454" customFormat="false" ht="15" hidden="false" customHeight="false" outlineLevel="0" collapsed="false">
      <c r="AP454" s="0" t="n">
        <v>20</v>
      </c>
      <c r="AQ454" s="0" t="s">
        <v>2239</v>
      </c>
    </row>
    <row r="455" customFormat="false" ht="15" hidden="false" customHeight="false" outlineLevel="0" collapsed="false">
      <c r="AP455" s="0" t="n">
        <v>20</v>
      </c>
      <c r="AQ455" s="0" t="s">
        <v>2240</v>
      </c>
    </row>
    <row r="456" customFormat="false" ht="15" hidden="false" customHeight="false" outlineLevel="0" collapsed="false">
      <c r="AP456" s="0" t="n">
        <v>20</v>
      </c>
      <c r="AQ456" s="0" t="s">
        <v>2241</v>
      </c>
    </row>
    <row r="457" customFormat="false" ht="15" hidden="false" customHeight="false" outlineLevel="0" collapsed="false">
      <c r="AP457" s="0" t="n">
        <v>20</v>
      </c>
      <c r="AQ457" s="0" t="s">
        <v>2242</v>
      </c>
    </row>
    <row r="458" customFormat="false" ht="15" hidden="false" customHeight="false" outlineLevel="0" collapsed="false">
      <c r="AP458" s="0" t="n">
        <v>20</v>
      </c>
      <c r="AQ458" s="0" t="s">
        <v>2243</v>
      </c>
    </row>
    <row r="459" customFormat="false" ht="15" hidden="false" customHeight="false" outlineLevel="0" collapsed="false">
      <c r="AP459" s="0" t="n">
        <v>20</v>
      </c>
      <c r="AQ459" s="0" t="s">
        <v>2244</v>
      </c>
    </row>
    <row r="460" customFormat="false" ht="15" hidden="false" customHeight="false" outlineLevel="0" collapsed="false">
      <c r="AP460" s="0" t="n">
        <v>20</v>
      </c>
      <c r="AQ460" s="0" t="s">
        <v>2245</v>
      </c>
    </row>
    <row r="461" customFormat="false" ht="15" hidden="false" customHeight="false" outlineLevel="0" collapsed="false">
      <c r="AP461" s="0" t="n">
        <v>20</v>
      </c>
      <c r="AQ461" s="0" t="s">
        <v>2246</v>
      </c>
    </row>
    <row r="462" customFormat="false" ht="15" hidden="false" customHeight="false" outlineLevel="0" collapsed="false">
      <c r="AP462" s="0" t="n">
        <v>20</v>
      </c>
      <c r="AQ462" s="0" t="s">
        <v>2247</v>
      </c>
    </row>
    <row r="463" customFormat="false" ht="15" hidden="false" customHeight="false" outlineLevel="0" collapsed="false">
      <c r="AP463" s="0" t="n">
        <v>20</v>
      </c>
      <c r="AQ463" s="0" t="s">
        <v>2248</v>
      </c>
    </row>
    <row r="464" customFormat="false" ht="15" hidden="false" customHeight="false" outlineLevel="0" collapsed="false">
      <c r="AP464" s="0" t="n">
        <v>20</v>
      </c>
      <c r="AQ464" s="0" t="s">
        <v>2249</v>
      </c>
    </row>
    <row r="465" customFormat="false" ht="15" hidden="false" customHeight="false" outlineLevel="0" collapsed="false">
      <c r="AP465" s="0" t="n">
        <v>20</v>
      </c>
      <c r="AQ465" s="0" t="s">
        <v>2250</v>
      </c>
    </row>
    <row r="466" customFormat="false" ht="15" hidden="false" customHeight="false" outlineLevel="0" collapsed="false">
      <c r="AP466" s="0" t="n">
        <v>20</v>
      </c>
      <c r="AQ466" s="0" t="s">
        <v>2251</v>
      </c>
    </row>
    <row r="467" customFormat="false" ht="15" hidden="false" customHeight="false" outlineLevel="0" collapsed="false">
      <c r="AP467" s="0" t="n">
        <v>20</v>
      </c>
      <c r="AQ467" s="0" t="s">
        <v>2252</v>
      </c>
    </row>
    <row r="468" customFormat="false" ht="15" hidden="false" customHeight="false" outlineLevel="0" collapsed="false">
      <c r="AP468" s="0" t="n">
        <v>20</v>
      </c>
      <c r="AQ468" s="0" t="s">
        <v>2253</v>
      </c>
    </row>
    <row r="469" customFormat="false" ht="15" hidden="false" customHeight="false" outlineLevel="0" collapsed="false">
      <c r="AP469" s="0" t="n">
        <v>20</v>
      </c>
      <c r="AQ469" s="0" t="s">
        <v>2254</v>
      </c>
    </row>
    <row r="470" customFormat="false" ht="15" hidden="false" customHeight="false" outlineLevel="0" collapsed="false">
      <c r="AP470" s="0" t="n">
        <v>20</v>
      </c>
      <c r="AQ470" s="0" t="s">
        <v>2255</v>
      </c>
    </row>
    <row r="471" customFormat="false" ht="15" hidden="false" customHeight="false" outlineLevel="0" collapsed="false">
      <c r="AP471" s="0" t="n">
        <v>20</v>
      </c>
      <c r="AQ471" s="0" t="s">
        <v>2256</v>
      </c>
    </row>
    <row r="472" customFormat="false" ht="15" hidden="false" customHeight="false" outlineLevel="0" collapsed="false">
      <c r="AP472" s="0" t="n">
        <v>20</v>
      </c>
      <c r="AQ472" s="0" t="s">
        <v>2257</v>
      </c>
    </row>
    <row r="473" customFormat="false" ht="15" hidden="false" customHeight="false" outlineLevel="0" collapsed="false">
      <c r="AP473" s="0" t="n">
        <v>20</v>
      </c>
      <c r="AQ473" s="0" t="s">
        <v>2258</v>
      </c>
    </row>
    <row r="474" customFormat="false" ht="15" hidden="false" customHeight="false" outlineLevel="0" collapsed="false">
      <c r="AP474" s="0" t="n">
        <v>20</v>
      </c>
      <c r="AQ474" s="0" t="s">
        <v>2259</v>
      </c>
    </row>
    <row r="475" customFormat="false" ht="15" hidden="false" customHeight="false" outlineLevel="0" collapsed="false">
      <c r="AP475" s="0" t="n">
        <v>20</v>
      </c>
      <c r="AQ475" s="0" t="s">
        <v>2260</v>
      </c>
    </row>
    <row r="476" customFormat="false" ht="15" hidden="false" customHeight="false" outlineLevel="0" collapsed="false">
      <c r="AP476" s="0" t="n">
        <v>20</v>
      </c>
      <c r="AQ476" s="0" t="s">
        <v>2261</v>
      </c>
    </row>
    <row r="477" customFormat="false" ht="15" hidden="false" customHeight="false" outlineLevel="0" collapsed="false">
      <c r="AP477" s="0" t="n">
        <v>20</v>
      </c>
      <c r="AQ477" s="0" t="s">
        <v>2262</v>
      </c>
    </row>
    <row r="478" customFormat="false" ht="15" hidden="false" customHeight="false" outlineLevel="0" collapsed="false">
      <c r="AP478" s="0" t="n">
        <v>20</v>
      </c>
      <c r="AQ478" s="0" t="s">
        <v>2263</v>
      </c>
    </row>
    <row r="479" customFormat="false" ht="15" hidden="false" customHeight="false" outlineLevel="0" collapsed="false">
      <c r="AP479" s="0" t="n">
        <v>20</v>
      </c>
      <c r="AQ479" s="0" t="s">
        <v>2264</v>
      </c>
    </row>
    <row r="480" customFormat="false" ht="15" hidden="false" customHeight="false" outlineLevel="0" collapsed="false">
      <c r="AP480" s="0" t="n">
        <v>20</v>
      </c>
      <c r="AQ480" s="0" t="s">
        <v>2265</v>
      </c>
    </row>
    <row r="481" customFormat="false" ht="15" hidden="false" customHeight="false" outlineLevel="0" collapsed="false">
      <c r="AP481" s="0" t="n">
        <v>20</v>
      </c>
      <c r="AQ481" s="0" t="s">
        <v>2266</v>
      </c>
    </row>
    <row r="482" customFormat="false" ht="15" hidden="false" customHeight="false" outlineLevel="0" collapsed="false">
      <c r="AP482" s="0" t="n">
        <v>20</v>
      </c>
      <c r="AQ482" s="0" t="s">
        <v>2267</v>
      </c>
    </row>
    <row r="483" customFormat="false" ht="15" hidden="false" customHeight="false" outlineLevel="0" collapsed="false">
      <c r="AP483" s="0" t="n">
        <v>20</v>
      </c>
      <c r="AQ483" s="0" t="s">
        <v>2268</v>
      </c>
    </row>
    <row r="484" customFormat="false" ht="15" hidden="false" customHeight="false" outlineLevel="0" collapsed="false">
      <c r="AP484" s="0" t="n">
        <v>20</v>
      </c>
      <c r="AQ484" s="0" t="s">
        <v>2269</v>
      </c>
    </row>
    <row r="485" customFormat="false" ht="15" hidden="false" customHeight="false" outlineLevel="0" collapsed="false">
      <c r="AP485" s="0" t="n">
        <v>20</v>
      </c>
      <c r="AQ485" s="0" t="s">
        <v>2270</v>
      </c>
    </row>
    <row r="486" customFormat="false" ht="15" hidden="false" customHeight="false" outlineLevel="0" collapsed="false">
      <c r="AP486" s="0" t="n">
        <v>20</v>
      </c>
      <c r="AQ486" s="0" t="s">
        <v>2271</v>
      </c>
    </row>
    <row r="487" customFormat="false" ht="15" hidden="false" customHeight="false" outlineLevel="0" collapsed="false">
      <c r="AP487" s="0" t="n">
        <v>20</v>
      </c>
      <c r="AQ487" s="0" t="s">
        <v>2272</v>
      </c>
    </row>
    <row r="488" customFormat="false" ht="15" hidden="false" customHeight="false" outlineLevel="0" collapsed="false">
      <c r="AP488" s="0" t="n">
        <v>20</v>
      </c>
      <c r="AQ488" s="0" t="s">
        <v>2273</v>
      </c>
    </row>
    <row r="489" customFormat="false" ht="15" hidden="false" customHeight="false" outlineLevel="0" collapsed="false">
      <c r="AP489" s="0" t="n">
        <v>20</v>
      </c>
      <c r="AQ489" s="0" t="s">
        <v>2274</v>
      </c>
    </row>
    <row r="490" customFormat="false" ht="15" hidden="false" customHeight="false" outlineLevel="0" collapsed="false">
      <c r="AP490" s="0" t="n">
        <v>20</v>
      </c>
      <c r="AQ490" s="0" t="s">
        <v>2275</v>
      </c>
    </row>
    <row r="491" customFormat="false" ht="15" hidden="false" customHeight="false" outlineLevel="0" collapsed="false">
      <c r="AP491" s="0" t="n">
        <v>20</v>
      </c>
      <c r="AQ491" s="0" t="s">
        <v>2276</v>
      </c>
    </row>
    <row r="492" customFormat="false" ht="15" hidden="false" customHeight="false" outlineLevel="0" collapsed="false">
      <c r="AP492" s="0" t="n">
        <v>20</v>
      </c>
      <c r="AQ492" s="0" t="s">
        <v>2277</v>
      </c>
    </row>
    <row r="493" customFormat="false" ht="15" hidden="false" customHeight="false" outlineLevel="0" collapsed="false">
      <c r="AP493" s="0" t="n">
        <v>20</v>
      </c>
      <c r="AQ493" s="0" t="s">
        <v>2278</v>
      </c>
    </row>
    <row r="494" customFormat="false" ht="15" hidden="false" customHeight="false" outlineLevel="0" collapsed="false">
      <c r="AP494" s="0" t="n">
        <v>20</v>
      </c>
      <c r="AQ494" s="0" t="s">
        <v>2279</v>
      </c>
    </row>
    <row r="495" customFormat="false" ht="15" hidden="false" customHeight="false" outlineLevel="0" collapsed="false">
      <c r="AP495" s="0" t="n">
        <v>20</v>
      </c>
      <c r="AQ495" s="0" t="s">
        <v>2280</v>
      </c>
    </row>
    <row r="496" customFormat="false" ht="15" hidden="false" customHeight="false" outlineLevel="0" collapsed="false">
      <c r="AP496" s="0" t="n">
        <v>20</v>
      </c>
      <c r="AQ496" s="0" t="s">
        <v>2281</v>
      </c>
    </row>
    <row r="497" customFormat="false" ht="15" hidden="false" customHeight="false" outlineLevel="0" collapsed="false">
      <c r="AP497" s="0" t="n">
        <v>20</v>
      </c>
      <c r="AQ497" s="0" t="s">
        <v>2282</v>
      </c>
    </row>
    <row r="498" customFormat="false" ht="15" hidden="false" customHeight="false" outlineLevel="0" collapsed="false">
      <c r="AP498" s="0" t="n">
        <v>20</v>
      </c>
      <c r="AQ498" s="0" t="s">
        <v>2283</v>
      </c>
    </row>
    <row r="499" customFormat="false" ht="15" hidden="false" customHeight="false" outlineLevel="0" collapsed="false">
      <c r="AP499" s="0" t="n">
        <v>20</v>
      </c>
      <c r="AQ499" s="0" t="s">
        <v>2284</v>
      </c>
    </row>
    <row r="500" customFormat="false" ht="15" hidden="false" customHeight="false" outlineLevel="0" collapsed="false">
      <c r="AP500" s="0" t="n">
        <v>20</v>
      </c>
      <c r="AQ500" s="0" t="s">
        <v>2285</v>
      </c>
    </row>
    <row r="501" customFormat="false" ht="15" hidden="false" customHeight="false" outlineLevel="0" collapsed="false">
      <c r="AP501" s="0" t="n">
        <v>20</v>
      </c>
      <c r="AQ501" s="0" t="s">
        <v>2286</v>
      </c>
    </row>
    <row r="502" customFormat="false" ht="15" hidden="false" customHeight="false" outlineLevel="0" collapsed="false">
      <c r="AP502" s="0" t="n">
        <v>20</v>
      </c>
      <c r="AQ502" s="0" t="s">
        <v>2287</v>
      </c>
    </row>
    <row r="503" customFormat="false" ht="15" hidden="false" customHeight="false" outlineLevel="0" collapsed="false">
      <c r="AP503" s="0" t="n">
        <v>20</v>
      </c>
      <c r="AQ503" s="0" t="s">
        <v>2288</v>
      </c>
    </row>
    <row r="504" customFormat="false" ht="15" hidden="false" customHeight="false" outlineLevel="0" collapsed="false">
      <c r="AP504" s="0" t="n">
        <v>20</v>
      </c>
      <c r="AQ504" s="0" t="s">
        <v>2289</v>
      </c>
    </row>
    <row r="505" customFormat="false" ht="15" hidden="false" customHeight="false" outlineLevel="0" collapsed="false">
      <c r="AP505" s="0" t="n">
        <v>20</v>
      </c>
      <c r="AQ505" s="0" t="s">
        <v>2290</v>
      </c>
    </row>
    <row r="506" customFormat="false" ht="15" hidden="false" customHeight="false" outlineLevel="0" collapsed="false">
      <c r="AP506" s="0" t="n">
        <v>20</v>
      </c>
      <c r="AQ506" s="0" t="s">
        <v>2291</v>
      </c>
    </row>
    <row r="507" customFormat="false" ht="15" hidden="false" customHeight="false" outlineLevel="0" collapsed="false">
      <c r="AP507" s="0" t="n">
        <v>20</v>
      </c>
      <c r="AQ507" s="0" t="s">
        <v>2292</v>
      </c>
    </row>
    <row r="508" customFormat="false" ht="15" hidden="false" customHeight="false" outlineLevel="0" collapsed="false">
      <c r="AP508" s="0" t="n">
        <v>20</v>
      </c>
      <c r="AQ508" s="0" t="s">
        <v>2293</v>
      </c>
    </row>
    <row r="509" customFormat="false" ht="15" hidden="false" customHeight="false" outlineLevel="0" collapsed="false">
      <c r="AP509" s="0" t="n">
        <v>20</v>
      </c>
      <c r="AQ509" s="0" t="s">
        <v>2294</v>
      </c>
    </row>
    <row r="510" customFormat="false" ht="15" hidden="false" customHeight="false" outlineLevel="0" collapsed="false">
      <c r="AP510" s="0" t="n">
        <v>20</v>
      </c>
      <c r="AQ510" s="0" t="s">
        <v>2295</v>
      </c>
    </row>
    <row r="511" customFormat="false" ht="15" hidden="false" customHeight="false" outlineLevel="0" collapsed="false">
      <c r="AP511" s="0" t="n">
        <v>20</v>
      </c>
      <c r="AQ511" s="0" t="s">
        <v>2296</v>
      </c>
    </row>
    <row r="512" customFormat="false" ht="15" hidden="false" customHeight="false" outlineLevel="0" collapsed="false">
      <c r="AP512" s="0" t="n">
        <v>20</v>
      </c>
      <c r="AQ512" s="0" t="s">
        <v>2297</v>
      </c>
    </row>
    <row r="513" customFormat="false" ht="15" hidden="false" customHeight="false" outlineLevel="0" collapsed="false">
      <c r="AP513" s="0" t="n">
        <v>20</v>
      </c>
      <c r="AQ513" s="0" t="s">
        <v>2298</v>
      </c>
    </row>
    <row r="514" customFormat="false" ht="15" hidden="false" customHeight="false" outlineLevel="0" collapsed="false">
      <c r="AP514" s="0" t="n">
        <v>20</v>
      </c>
      <c r="AQ514" s="0" t="s">
        <v>2299</v>
      </c>
    </row>
    <row r="515" customFormat="false" ht="15" hidden="false" customHeight="false" outlineLevel="0" collapsed="false">
      <c r="AP515" s="0" t="n">
        <v>20</v>
      </c>
      <c r="AQ515" s="0" t="s">
        <v>2300</v>
      </c>
    </row>
    <row r="516" customFormat="false" ht="15" hidden="false" customHeight="false" outlineLevel="0" collapsed="false">
      <c r="AP516" s="0" t="n">
        <v>20</v>
      </c>
      <c r="AQ516" s="0" t="s">
        <v>2301</v>
      </c>
    </row>
    <row r="517" customFormat="false" ht="15" hidden="false" customHeight="false" outlineLevel="0" collapsed="false">
      <c r="AP517" s="0" t="n">
        <v>20</v>
      </c>
      <c r="AQ517" s="0" t="s">
        <v>2302</v>
      </c>
    </row>
    <row r="518" customFormat="false" ht="15" hidden="false" customHeight="false" outlineLevel="0" collapsed="false">
      <c r="AP518" s="0" t="n">
        <v>20</v>
      </c>
      <c r="AQ518" s="0" t="s">
        <v>2303</v>
      </c>
    </row>
    <row r="519" customFormat="false" ht="15" hidden="false" customHeight="false" outlineLevel="0" collapsed="false">
      <c r="AP519" s="0" t="n">
        <v>20</v>
      </c>
      <c r="AQ519" s="0" t="s">
        <v>2304</v>
      </c>
    </row>
    <row r="520" customFormat="false" ht="15" hidden="false" customHeight="false" outlineLevel="0" collapsed="false">
      <c r="AP520" s="0" t="n">
        <v>20</v>
      </c>
      <c r="AQ520" s="0" t="s">
        <v>2305</v>
      </c>
    </row>
    <row r="521" customFormat="false" ht="15" hidden="false" customHeight="false" outlineLevel="0" collapsed="false">
      <c r="AP521" s="0" t="n">
        <v>20</v>
      </c>
      <c r="AQ521" s="0" t="s">
        <v>2306</v>
      </c>
    </row>
    <row r="522" customFormat="false" ht="15" hidden="false" customHeight="false" outlineLevel="0" collapsed="false">
      <c r="AP522" s="0" t="n">
        <v>20</v>
      </c>
      <c r="AQ522" s="0" t="s">
        <v>2307</v>
      </c>
    </row>
    <row r="523" customFormat="false" ht="15" hidden="false" customHeight="false" outlineLevel="0" collapsed="false">
      <c r="AP523" s="0" t="n">
        <v>20</v>
      </c>
      <c r="AQ523" s="0" t="s">
        <v>2308</v>
      </c>
    </row>
    <row r="524" customFormat="false" ht="15" hidden="false" customHeight="false" outlineLevel="0" collapsed="false">
      <c r="AP524" s="0" t="n">
        <v>20</v>
      </c>
      <c r="AQ524" s="0" t="s">
        <v>2309</v>
      </c>
    </row>
    <row r="525" customFormat="false" ht="15" hidden="false" customHeight="false" outlineLevel="0" collapsed="false">
      <c r="AP525" s="0" t="n">
        <v>20</v>
      </c>
      <c r="AQ525" s="0" t="s">
        <v>2310</v>
      </c>
    </row>
    <row r="526" customFormat="false" ht="15" hidden="false" customHeight="false" outlineLevel="0" collapsed="false">
      <c r="AP526" s="0" t="n">
        <v>20</v>
      </c>
      <c r="AQ526" s="0" t="s">
        <v>2311</v>
      </c>
    </row>
    <row r="527" customFormat="false" ht="15" hidden="false" customHeight="false" outlineLevel="0" collapsed="false">
      <c r="AP527" s="0" t="n">
        <v>20</v>
      </c>
      <c r="AQ527" s="0" t="s">
        <v>2312</v>
      </c>
    </row>
    <row r="528" customFormat="false" ht="15" hidden="false" customHeight="false" outlineLevel="0" collapsed="false">
      <c r="AP528" s="0" t="n">
        <v>20</v>
      </c>
      <c r="AQ528" s="0" t="s">
        <v>2313</v>
      </c>
    </row>
    <row r="529" customFormat="false" ht="15" hidden="false" customHeight="false" outlineLevel="0" collapsed="false">
      <c r="AP529" s="0" t="n">
        <v>20</v>
      </c>
      <c r="AQ529" s="0" t="s">
        <v>2314</v>
      </c>
    </row>
    <row r="530" customFormat="false" ht="15" hidden="false" customHeight="false" outlineLevel="0" collapsed="false">
      <c r="AP530" s="0" t="n">
        <v>20</v>
      </c>
      <c r="AQ530" s="0" t="s">
        <v>2315</v>
      </c>
    </row>
    <row r="531" customFormat="false" ht="15" hidden="false" customHeight="false" outlineLevel="0" collapsed="false">
      <c r="AP531" s="0" t="n">
        <v>20</v>
      </c>
      <c r="AQ531" s="0" t="s">
        <v>2316</v>
      </c>
    </row>
    <row r="532" customFormat="false" ht="15" hidden="false" customHeight="false" outlineLevel="0" collapsed="false">
      <c r="AP532" s="0" t="n">
        <v>20</v>
      </c>
      <c r="AQ532" s="0" t="s">
        <v>2317</v>
      </c>
    </row>
    <row r="533" customFormat="false" ht="15" hidden="false" customHeight="false" outlineLevel="0" collapsed="false">
      <c r="AP533" s="0" t="n">
        <v>20</v>
      </c>
      <c r="AQ533" s="0" t="s">
        <v>2318</v>
      </c>
    </row>
    <row r="534" customFormat="false" ht="15" hidden="false" customHeight="false" outlineLevel="0" collapsed="false">
      <c r="AP534" s="0" t="n">
        <v>20</v>
      </c>
      <c r="AQ534" s="0" t="s">
        <v>2319</v>
      </c>
    </row>
    <row r="535" customFormat="false" ht="15" hidden="false" customHeight="false" outlineLevel="0" collapsed="false">
      <c r="AP535" s="0" t="n">
        <v>20</v>
      </c>
      <c r="AQ535" s="0" t="s">
        <v>2320</v>
      </c>
    </row>
    <row r="536" customFormat="false" ht="15" hidden="false" customHeight="false" outlineLevel="0" collapsed="false">
      <c r="AP536" s="0" t="n">
        <v>20</v>
      </c>
      <c r="AQ536" s="0" t="s">
        <v>2321</v>
      </c>
    </row>
    <row r="537" customFormat="false" ht="15" hidden="false" customHeight="false" outlineLevel="0" collapsed="false">
      <c r="AP537" s="0" t="n">
        <v>20</v>
      </c>
      <c r="AQ537" s="0" t="s">
        <v>2322</v>
      </c>
    </row>
    <row r="538" customFormat="false" ht="15" hidden="false" customHeight="false" outlineLevel="0" collapsed="false">
      <c r="AP538" s="0" t="n">
        <v>20</v>
      </c>
      <c r="AQ538" s="0" t="s">
        <v>2323</v>
      </c>
    </row>
    <row r="539" customFormat="false" ht="15" hidden="false" customHeight="false" outlineLevel="0" collapsed="false">
      <c r="AP539" s="0" t="n">
        <v>20</v>
      </c>
      <c r="AQ539" s="0" t="s">
        <v>2324</v>
      </c>
    </row>
    <row r="540" customFormat="false" ht="15" hidden="false" customHeight="false" outlineLevel="0" collapsed="false">
      <c r="AP540" s="0" t="n">
        <v>20</v>
      </c>
      <c r="AQ540" s="0" t="s">
        <v>2325</v>
      </c>
    </row>
    <row r="541" customFormat="false" ht="15" hidden="false" customHeight="false" outlineLevel="0" collapsed="false">
      <c r="AP541" s="0" t="n">
        <v>20</v>
      </c>
      <c r="AQ541" s="0" t="s">
        <v>2326</v>
      </c>
    </row>
    <row r="542" customFormat="false" ht="15" hidden="false" customHeight="false" outlineLevel="0" collapsed="false">
      <c r="AP542" s="0" t="n">
        <v>20</v>
      </c>
      <c r="AQ542" s="0" t="s">
        <v>2327</v>
      </c>
    </row>
    <row r="543" customFormat="false" ht="15" hidden="false" customHeight="false" outlineLevel="0" collapsed="false">
      <c r="AP543" s="0" t="n">
        <v>20</v>
      </c>
      <c r="AQ543" s="0" t="s">
        <v>2328</v>
      </c>
    </row>
    <row r="544" customFormat="false" ht="15" hidden="false" customHeight="false" outlineLevel="0" collapsed="false">
      <c r="AP544" s="0" t="n">
        <v>20</v>
      </c>
      <c r="AQ544" s="0" t="s">
        <v>2329</v>
      </c>
    </row>
    <row r="545" customFormat="false" ht="15" hidden="false" customHeight="false" outlineLevel="0" collapsed="false">
      <c r="AP545" s="0" t="n">
        <v>20</v>
      </c>
      <c r="AQ545" s="0" t="s">
        <v>2330</v>
      </c>
    </row>
    <row r="546" customFormat="false" ht="15" hidden="false" customHeight="false" outlineLevel="0" collapsed="false">
      <c r="AP546" s="0" t="n">
        <v>20</v>
      </c>
      <c r="AQ546" s="0" t="s">
        <v>2331</v>
      </c>
    </row>
    <row r="547" customFormat="false" ht="15" hidden="false" customHeight="false" outlineLevel="0" collapsed="false">
      <c r="AP547" s="0" t="n">
        <v>20</v>
      </c>
      <c r="AQ547" s="0" t="s">
        <v>2332</v>
      </c>
    </row>
    <row r="548" customFormat="false" ht="15" hidden="false" customHeight="false" outlineLevel="0" collapsed="false">
      <c r="AP548" s="0" t="n">
        <v>20</v>
      </c>
      <c r="AQ548" s="0" t="s">
        <v>2333</v>
      </c>
    </row>
    <row r="549" customFormat="false" ht="15" hidden="false" customHeight="false" outlineLevel="0" collapsed="false">
      <c r="AP549" s="0" t="n">
        <v>20</v>
      </c>
      <c r="AQ549" s="0" t="s">
        <v>2334</v>
      </c>
    </row>
    <row r="550" customFormat="false" ht="15" hidden="false" customHeight="false" outlineLevel="0" collapsed="false">
      <c r="AP550" s="0" t="n">
        <v>20</v>
      </c>
      <c r="AQ550" s="0" t="s">
        <v>2335</v>
      </c>
    </row>
    <row r="551" customFormat="false" ht="15" hidden="false" customHeight="false" outlineLevel="0" collapsed="false">
      <c r="AP551" s="0" t="n">
        <v>20</v>
      </c>
      <c r="AQ551" s="0" t="s">
        <v>2336</v>
      </c>
    </row>
    <row r="552" customFormat="false" ht="15" hidden="false" customHeight="false" outlineLevel="0" collapsed="false">
      <c r="AP552" s="0" t="n">
        <v>20</v>
      </c>
      <c r="AQ552" s="0" t="s">
        <v>2337</v>
      </c>
    </row>
    <row r="553" customFormat="false" ht="15" hidden="false" customHeight="false" outlineLevel="0" collapsed="false">
      <c r="AP553" s="0" t="n">
        <v>20</v>
      </c>
      <c r="AQ553" s="0" t="s">
        <v>2338</v>
      </c>
    </row>
    <row r="554" customFormat="false" ht="15" hidden="false" customHeight="false" outlineLevel="0" collapsed="false">
      <c r="AP554" s="0" t="n">
        <v>20</v>
      </c>
      <c r="AQ554" s="0" t="s">
        <v>2339</v>
      </c>
    </row>
    <row r="555" customFormat="false" ht="15" hidden="false" customHeight="false" outlineLevel="0" collapsed="false">
      <c r="AP555" s="0" t="n">
        <v>20</v>
      </c>
      <c r="AQ555" s="0" t="s">
        <v>2340</v>
      </c>
    </row>
    <row r="556" customFormat="false" ht="15" hidden="false" customHeight="false" outlineLevel="0" collapsed="false">
      <c r="AP556" s="0" t="n">
        <v>20</v>
      </c>
      <c r="AQ556" s="0" t="s">
        <v>2341</v>
      </c>
    </row>
    <row r="557" customFormat="false" ht="15" hidden="false" customHeight="false" outlineLevel="0" collapsed="false">
      <c r="AP557" s="0" t="n">
        <v>20</v>
      </c>
      <c r="AQ557" s="0" t="s">
        <v>2342</v>
      </c>
    </row>
    <row r="558" customFormat="false" ht="15" hidden="false" customHeight="false" outlineLevel="0" collapsed="false">
      <c r="AP558" s="0" t="n">
        <v>20</v>
      </c>
      <c r="AQ558" s="0" t="s">
        <v>2343</v>
      </c>
    </row>
    <row r="559" customFormat="false" ht="15" hidden="false" customHeight="false" outlineLevel="0" collapsed="false">
      <c r="AP559" s="0" t="n">
        <v>20</v>
      </c>
      <c r="AQ559" s="0" t="s">
        <v>2344</v>
      </c>
    </row>
    <row r="560" customFormat="false" ht="15" hidden="false" customHeight="false" outlineLevel="0" collapsed="false">
      <c r="AP560" s="0" t="n">
        <v>20</v>
      </c>
      <c r="AQ560" s="0" t="s">
        <v>2345</v>
      </c>
    </row>
    <row r="561" customFormat="false" ht="15" hidden="false" customHeight="false" outlineLevel="0" collapsed="false">
      <c r="AP561" s="0" t="n">
        <v>20</v>
      </c>
      <c r="AQ561" s="0" t="s">
        <v>2346</v>
      </c>
    </row>
    <row r="562" customFormat="false" ht="15" hidden="false" customHeight="false" outlineLevel="0" collapsed="false">
      <c r="AP562" s="0" t="n">
        <v>20</v>
      </c>
      <c r="AQ562" s="0" t="s">
        <v>2347</v>
      </c>
    </row>
    <row r="563" customFormat="false" ht="15" hidden="false" customHeight="false" outlineLevel="0" collapsed="false">
      <c r="AP563" s="0" t="n">
        <v>20</v>
      </c>
      <c r="AQ563" s="0" t="s">
        <v>1165</v>
      </c>
    </row>
    <row r="564" customFormat="false" ht="15" hidden="false" customHeight="false" outlineLevel="0" collapsed="false">
      <c r="AP564" s="0" t="n">
        <v>20</v>
      </c>
      <c r="AQ564" s="0" t="s">
        <v>2348</v>
      </c>
    </row>
    <row r="565" customFormat="false" ht="15" hidden="false" customHeight="false" outlineLevel="0" collapsed="false">
      <c r="AP565" s="0" t="n">
        <v>20</v>
      </c>
      <c r="AQ565" s="0" t="s">
        <v>2349</v>
      </c>
    </row>
    <row r="566" customFormat="false" ht="15" hidden="false" customHeight="false" outlineLevel="0" collapsed="false">
      <c r="AP566" s="0" t="n">
        <v>20</v>
      </c>
      <c r="AQ566" s="0" t="s">
        <v>2350</v>
      </c>
    </row>
    <row r="567" customFormat="false" ht="15" hidden="false" customHeight="false" outlineLevel="0" collapsed="false">
      <c r="AP567" s="0" t="n">
        <v>20</v>
      </c>
      <c r="AQ567" s="0" t="s">
        <v>2351</v>
      </c>
    </row>
    <row r="568" customFormat="false" ht="15" hidden="false" customHeight="false" outlineLevel="0" collapsed="false">
      <c r="AP568" s="0" t="n">
        <v>20</v>
      </c>
      <c r="AQ568" s="0" t="s">
        <v>2352</v>
      </c>
    </row>
    <row r="569" customFormat="false" ht="15" hidden="false" customHeight="false" outlineLevel="0" collapsed="false">
      <c r="AP569" s="0" t="n">
        <v>20</v>
      </c>
      <c r="AQ569" s="0" t="s">
        <v>2353</v>
      </c>
    </row>
    <row r="570" customFormat="false" ht="15" hidden="false" customHeight="false" outlineLevel="0" collapsed="false">
      <c r="AP570" s="0" t="n">
        <v>20</v>
      </c>
      <c r="AQ570" s="0" t="s">
        <v>2354</v>
      </c>
    </row>
    <row r="571" customFormat="false" ht="15" hidden="false" customHeight="false" outlineLevel="0" collapsed="false">
      <c r="AP571" s="0" t="n">
        <v>20</v>
      </c>
      <c r="AQ571" s="0" t="s">
        <v>2355</v>
      </c>
    </row>
    <row r="572" customFormat="false" ht="15" hidden="false" customHeight="false" outlineLevel="0" collapsed="false">
      <c r="AP572" s="0" t="n">
        <v>20</v>
      </c>
      <c r="AQ572" s="0" t="s">
        <v>2356</v>
      </c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67"/>
  <sheetViews>
    <sheetView showFormulas="false" showGridLines="false" showRowColHeaders="true" showZeros="true" rightToLeft="false" tabSelected="false" showOutlineSymbols="true" defaultGridColor="true" view="normal" topLeftCell="A41" colorId="64" zoomScale="90" zoomScaleNormal="90" zoomScalePageLayoutView="100" workbookViewId="0">
      <selection pane="topLeft" activeCell="A66" activeCellId="0" sqref="A66"/>
    </sheetView>
  </sheetViews>
  <sheetFormatPr defaultColWidth="9.14453125" defaultRowHeight="15" zeroHeight="true" outlineLevelRow="0" outlineLevelCol="0"/>
  <cols>
    <col collapsed="false" customWidth="true" hidden="false" outlineLevel="0" max="1" min="1" style="59" width="72.14"/>
    <col collapsed="false" customWidth="true" hidden="false" outlineLevel="0" max="6" min="2" style="0" width="20.71"/>
    <col collapsed="false" customWidth="false" hidden="true" outlineLevel="0" max="1024" min="7" style="0" width="9.14"/>
  </cols>
  <sheetData>
    <row r="1" s="73" customFormat="true" ht="34.5" hidden="false" customHeight="true" outlineLevel="0" collapsed="false">
      <c r="A1" s="22" t="s">
        <v>3248</v>
      </c>
      <c r="B1" s="22"/>
      <c r="C1" s="22"/>
      <c r="D1" s="22"/>
      <c r="E1" s="22"/>
      <c r="F1" s="22"/>
      <c r="G1" s="72"/>
    </row>
    <row r="2" customFormat="false" ht="15" hidden="false" customHeight="false" outlineLevel="0" collapsed="false">
      <c r="A2" s="24" t="str">
        <f aca="false">ENTE_PUBLICO</f>
        <v>CASA DE LA CULTURA DE CORONEO, GTO., Gobierno del Estado de Guanajuato</v>
      </c>
      <c r="B2" s="24"/>
      <c r="C2" s="24"/>
      <c r="D2" s="24"/>
      <c r="E2" s="24"/>
      <c r="F2" s="24"/>
    </row>
    <row r="3" customFormat="false" ht="15" hidden="false" customHeight="false" outlineLevel="0" collapsed="false">
      <c r="A3" s="27" t="s">
        <v>3249</v>
      </c>
      <c r="B3" s="27"/>
      <c r="C3" s="27"/>
      <c r="D3" s="27"/>
      <c r="E3" s="27"/>
      <c r="F3" s="27"/>
    </row>
    <row r="4" customFormat="false" ht="30" hidden="false" customHeight="false" outlineLevel="0" collapsed="false">
      <c r="A4" s="152"/>
      <c r="B4" s="152" t="s">
        <v>3250</v>
      </c>
      <c r="C4" s="152" t="s">
        <v>3114</v>
      </c>
      <c r="D4" s="152" t="s">
        <v>3251</v>
      </c>
      <c r="E4" s="152" t="s">
        <v>3252</v>
      </c>
      <c r="F4" s="152" t="s">
        <v>3253</v>
      </c>
    </row>
    <row r="5" customFormat="false" ht="15" hidden="false" customHeight="false" outlineLevel="0" collapsed="false">
      <c r="A5" s="153" t="s">
        <v>3254</v>
      </c>
      <c r="B5" s="64"/>
      <c r="C5" s="64"/>
      <c r="D5" s="64"/>
      <c r="E5" s="64"/>
      <c r="F5" s="64"/>
    </row>
    <row r="6" customFormat="false" ht="30" hidden="false" customHeight="false" outlineLevel="0" collapsed="false">
      <c r="A6" s="154" t="s">
        <v>3255</v>
      </c>
      <c r="B6" s="70"/>
      <c r="C6" s="70"/>
      <c r="D6" s="70"/>
      <c r="E6" s="70"/>
      <c r="F6" s="70"/>
    </row>
    <row r="7" customFormat="false" ht="15" hidden="false" customHeight="false" outlineLevel="0" collapsed="false">
      <c r="A7" s="154" t="s">
        <v>3256</v>
      </c>
      <c r="B7" s="70"/>
      <c r="C7" s="70"/>
      <c r="D7" s="70"/>
      <c r="E7" s="70"/>
      <c r="F7" s="70"/>
    </row>
    <row r="8" customFormat="false" ht="15" hidden="false" customHeight="false" outlineLevel="0" collapsed="false">
      <c r="A8" s="155"/>
      <c r="B8" s="37"/>
      <c r="C8" s="37"/>
      <c r="D8" s="37"/>
      <c r="E8" s="37"/>
      <c r="F8" s="37"/>
    </row>
    <row r="9" customFormat="false" ht="15" hidden="false" customHeight="false" outlineLevel="0" collapsed="false">
      <c r="A9" s="153" t="s">
        <v>3257</v>
      </c>
      <c r="B9" s="37"/>
      <c r="C9" s="37"/>
      <c r="D9" s="37"/>
      <c r="E9" s="37"/>
      <c r="F9" s="37"/>
    </row>
    <row r="10" customFormat="false" ht="15" hidden="false" customHeight="false" outlineLevel="0" collapsed="false">
      <c r="A10" s="154" t="s">
        <v>3258</v>
      </c>
      <c r="B10" s="70"/>
      <c r="C10" s="70"/>
      <c r="D10" s="70"/>
      <c r="E10" s="70"/>
      <c r="F10" s="70"/>
    </row>
    <row r="11" customFormat="false" ht="15" hidden="false" customHeight="false" outlineLevel="0" collapsed="false">
      <c r="A11" s="156" t="s">
        <v>3259</v>
      </c>
      <c r="B11" s="70"/>
      <c r="C11" s="70"/>
      <c r="D11" s="70"/>
      <c r="E11" s="70"/>
      <c r="F11" s="70"/>
    </row>
    <row r="12" customFormat="false" ht="15" hidden="false" customHeight="false" outlineLevel="0" collapsed="false">
      <c r="A12" s="156" t="s">
        <v>3260</v>
      </c>
      <c r="B12" s="70"/>
      <c r="C12" s="70"/>
      <c r="D12" s="70"/>
      <c r="E12" s="70"/>
      <c r="F12" s="70"/>
    </row>
    <row r="13" customFormat="false" ht="15" hidden="false" customHeight="false" outlineLevel="0" collapsed="false">
      <c r="A13" s="156" t="s">
        <v>3261</v>
      </c>
      <c r="B13" s="70"/>
      <c r="C13" s="70"/>
      <c r="D13" s="70"/>
      <c r="E13" s="70"/>
      <c r="F13" s="70"/>
    </row>
    <row r="14" customFormat="false" ht="15" hidden="false" customHeight="false" outlineLevel="0" collapsed="false">
      <c r="A14" s="154" t="s">
        <v>3262</v>
      </c>
      <c r="B14" s="70"/>
      <c r="C14" s="70"/>
      <c r="D14" s="70"/>
      <c r="E14" s="70"/>
      <c r="F14" s="70"/>
    </row>
    <row r="15" customFormat="false" ht="15" hidden="false" customHeight="false" outlineLevel="0" collapsed="false">
      <c r="A15" s="156" t="s">
        <v>3259</v>
      </c>
      <c r="B15" s="70"/>
      <c r="C15" s="70"/>
      <c r="D15" s="70"/>
      <c r="E15" s="70"/>
      <c r="F15" s="70"/>
    </row>
    <row r="16" customFormat="false" ht="15" hidden="false" customHeight="false" outlineLevel="0" collapsed="false">
      <c r="A16" s="156" t="s">
        <v>3260</v>
      </c>
      <c r="B16" s="70"/>
      <c r="C16" s="70"/>
      <c r="D16" s="70"/>
      <c r="E16" s="70"/>
      <c r="F16" s="70"/>
    </row>
    <row r="17" customFormat="false" ht="15" hidden="false" customHeight="false" outlineLevel="0" collapsed="false">
      <c r="A17" s="156" t="s">
        <v>3261</v>
      </c>
      <c r="B17" s="70"/>
      <c r="C17" s="70"/>
      <c r="D17" s="70"/>
      <c r="E17" s="70"/>
      <c r="F17" s="70"/>
    </row>
    <row r="18" customFormat="false" ht="15" hidden="false" customHeight="false" outlineLevel="0" collapsed="false">
      <c r="A18" s="154" t="s">
        <v>3263</v>
      </c>
      <c r="B18" s="157"/>
      <c r="C18" s="70"/>
      <c r="D18" s="70"/>
      <c r="E18" s="70"/>
      <c r="F18" s="70"/>
    </row>
    <row r="19" customFormat="false" ht="15" hidden="false" customHeight="false" outlineLevel="0" collapsed="false">
      <c r="A19" s="154" t="s">
        <v>3264</v>
      </c>
      <c r="B19" s="70"/>
      <c r="C19" s="70"/>
      <c r="D19" s="70"/>
      <c r="E19" s="70"/>
      <c r="F19" s="70"/>
    </row>
    <row r="20" customFormat="false" ht="15" hidden="false" customHeight="false" outlineLevel="0" collapsed="false">
      <c r="A20" s="154" t="s">
        <v>3265</v>
      </c>
      <c r="B20" s="158"/>
      <c r="C20" s="158"/>
      <c r="D20" s="158"/>
      <c r="E20" s="158"/>
      <c r="F20" s="158"/>
    </row>
    <row r="21" customFormat="false" ht="15" hidden="false" customHeight="false" outlineLevel="0" collapsed="false">
      <c r="A21" s="154" t="s">
        <v>3266</v>
      </c>
      <c r="B21" s="158"/>
      <c r="C21" s="158"/>
      <c r="D21" s="158"/>
      <c r="E21" s="158"/>
      <c r="F21" s="158"/>
    </row>
    <row r="22" customFormat="false" ht="15" hidden="false" customHeight="false" outlineLevel="0" collapsed="false">
      <c r="A22" s="133" t="s">
        <v>3267</v>
      </c>
      <c r="B22" s="158"/>
      <c r="C22" s="158"/>
      <c r="D22" s="158"/>
      <c r="E22" s="158"/>
      <c r="F22" s="158"/>
    </row>
    <row r="23" customFormat="false" ht="15" hidden="false" customHeight="false" outlineLevel="0" collapsed="false">
      <c r="A23" s="133" t="s">
        <v>3268</v>
      </c>
      <c r="B23" s="158"/>
      <c r="C23" s="158"/>
      <c r="D23" s="158"/>
      <c r="E23" s="158"/>
      <c r="F23" s="158"/>
    </row>
    <row r="24" customFormat="false" ht="15" hidden="false" customHeight="false" outlineLevel="0" collapsed="false">
      <c r="A24" s="133" t="s">
        <v>3269</v>
      </c>
      <c r="B24" s="159"/>
      <c r="C24" s="70"/>
      <c r="D24" s="70"/>
      <c r="E24" s="70"/>
      <c r="F24" s="70"/>
    </row>
    <row r="25" customFormat="false" ht="15" hidden="false" customHeight="false" outlineLevel="0" collapsed="false">
      <c r="A25" s="154" t="s">
        <v>3270</v>
      </c>
      <c r="B25" s="159"/>
      <c r="C25" s="70"/>
      <c r="D25" s="70"/>
      <c r="E25" s="70"/>
      <c r="F25" s="70"/>
    </row>
    <row r="26" customFormat="false" ht="15" hidden="false" customHeight="false" outlineLevel="0" collapsed="false">
      <c r="A26" s="155"/>
      <c r="B26" s="37"/>
      <c r="C26" s="37"/>
      <c r="D26" s="37"/>
      <c r="E26" s="37"/>
      <c r="F26" s="37"/>
    </row>
    <row r="27" customFormat="false" ht="15" hidden="false" customHeight="false" outlineLevel="0" collapsed="false">
      <c r="A27" s="153" t="s">
        <v>3271</v>
      </c>
      <c r="B27" s="37"/>
      <c r="C27" s="37"/>
      <c r="D27" s="37"/>
      <c r="E27" s="37"/>
      <c r="F27" s="37"/>
    </row>
    <row r="28" customFormat="false" ht="15" hidden="false" customHeight="false" outlineLevel="0" collapsed="false">
      <c r="A28" s="154" t="s">
        <v>3272</v>
      </c>
      <c r="B28" s="70"/>
      <c r="C28" s="70"/>
      <c r="D28" s="70"/>
      <c r="E28" s="70"/>
      <c r="F28" s="70"/>
    </row>
    <row r="29" customFormat="false" ht="15" hidden="false" customHeight="false" outlineLevel="0" collapsed="false">
      <c r="A29" s="155"/>
      <c r="B29" s="37"/>
      <c r="C29" s="37"/>
      <c r="D29" s="37"/>
      <c r="E29" s="37"/>
      <c r="F29" s="37"/>
    </row>
    <row r="30" customFormat="false" ht="15" hidden="false" customHeight="false" outlineLevel="0" collapsed="false">
      <c r="A30" s="153" t="s">
        <v>3273</v>
      </c>
      <c r="B30" s="37"/>
      <c r="C30" s="37"/>
      <c r="D30" s="37"/>
      <c r="E30" s="37"/>
      <c r="F30" s="37"/>
    </row>
    <row r="31" customFormat="false" ht="15" hidden="false" customHeight="false" outlineLevel="0" collapsed="false">
      <c r="A31" s="154" t="s">
        <v>3258</v>
      </c>
      <c r="B31" s="70"/>
      <c r="C31" s="70"/>
      <c r="D31" s="70"/>
      <c r="E31" s="70"/>
      <c r="F31" s="70"/>
    </row>
    <row r="32" customFormat="false" ht="15" hidden="false" customHeight="false" outlineLevel="0" collapsed="false">
      <c r="A32" s="154" t="s">
        <v>3262</v>
      </c>
      <c r="B32" s="70"/>
      <c r="C32" s="70"/>
      <c r="D32" s="70"/>
      <c r="E32" s="70"/>
      <c r="F32" s="70"/>
    </row>
    <row r="33" customFormat="false" ht="15" hidden="false" customHeight="false" outlineLevel="0" collapsed="false">
      <c r="A33" s="154" t="s">
        <v>3274</v>
      </c>
      <c r="B33" s="70"/>
      <c r="C33" s="70"/>
      <c r="D33" s="70"/>
      <c r="E33" s="70"/>
      <c r="F33" s="70"/>
    </row>
    <row r="34" customFormat="false" ht="15" hidden="false" customHeight="false" outlineLevel="0" collapsed="false">
      <c r="A34" s="155"/>
      <c r="B34" s="37"/>
      <c r="C34" s="37"/>
      <c r="D34" s="37"/>
      <c r="E34" s="37"/>
      <c r="F34" s="37"/>
    </row>
    <row r="35" customFormat="false" ht="15" hidden="false" customHeight="false" outlineLevel="0" collapsed="false">
      <c r="A35" s="153" t="s">
        <v>3275</v>
      </c>
      <c r="B35" s="37"/>
      <c r="C35" s="37"/>
      <c r="D35" s="37"/>
      <c r="E35" s="37"/>
      <c r="F35" s="37"/>
    </row>
    <row r="36" customFormat="false" ht="15" hidden="false" customHeight="false" outlineLevel="0" collapsed="false">
      <c r="A36" s="154" t="s">
        <v>3276</v>
      </c>
      <c r="B36" s="70"/>
      <c r="C36" s="70"/>
      <c r="D36" s="70"/>
      <c r="E36" s="70"/>
      <c r="F36" s="70"/>
    </row>
    <row r="37" customFormat="false" ht="15" hidden="false" customHeight="false" outlineLevel="0" collapsed="false">
      <c r="A37" s="154" t="s">
        <v>3277</v>
      </c>
      <c r="B37" s="70"/>
      <c r="C37" s="70"/>
      <c r="D37" s="70"/>
      <c r="E37" s="70"/>
      <c r="F37" s="70"/>
    </row>
    <row r="38" customFormat="false" ht="15" hidden="false" customHeight="false" outlineLevel="0" collapsed="false">
      <c r="A38" s="154" t="s">
        <v>3278</v>
      </c>
      <c r="B38" s="159"/>
      <c r="C38" s="70"/>
      <c r="D38" s="70"/>
      <c r="E38" s="70"/>
      <c r="F38" s="70"/>
    </row>
    <row r="39" customFormat="false" ht="15" hidden="false" customHeight="false" outlineLevel="0" collapsed="false">
      <c r="A39" s="155"/>
      <c r="B39" s="37"/>
      <c r="C39" s="37"/>
      <c r="D39" s="37"/>
      <c r="E39" s="37"/>
      <c r="F39" s="37"/>
    </row>
    <row r="40" customFormat="false" ht="15" hidden="false" customHeight="false" outlineLevel="0" collapsed="false">
      <c r="A40" s="153" t="s">
        <v>3279</v>
      </c>
      <c r="B40" s="70"/>
      <c r="C40" s="70"/>
      <c r="D40" s="70"/>
      <c r="E40" s="70"/>
      <c r="F40" s="70"/>
    </row>
    <row r="41" customFormat="false" ht="15" hidden="false" customHeight="false" outlineLevel="0" collapsed="false">
      <c r="A41" s="155"/>
      <c r="B41" s="37"/>
      <c r="C41" s="37"/>
      <c r="D41" s="37"/>
      <c r="E41" s="37"/>
      <c r="F41" s="37"/>
    </row>
    <row r="42" customFormat="false" ht="15" hidden="false" customHeight="false" outlineLevel="0" collapsed="false">
      <c r="A42" s="153" t="s">
        <v>3280</v>
      </c>
      <c r="B42" s="37"/>
      <c r="C42" s="37"/>
      <c r="D42" s="37"/>
      <c r="E42" s="37"/>
      <c r="F42" s="37"/>
    </row>
    <row r="43" customFormat="false" ht="15" hidden="false" customHeight="false" outlineLevel="0" collapsed="false">
      <c r="A43" s="154" t="s">
        <v>3281</v>
      </c>
      <c r="B43" s="70"/>
      <c r="C43" s="70"/>
      <c r="D43" s="70"/>
      <c r="E43" s="70"/>
      <c r="F43" s="70"/>
    </row>
    <row r="44" customFormat="false" ht="15" hidden="false" customHeight="false" outlineLevel="0" collapsed="false">
      <c r="A44" s="154" t="s">
        <v>3282</v>
      </c>
      <c r="B44" s="70"/>
      <c r="C44" s="70"/>
      <c r="D44" s="70"/>
      <c r="E44" s="70"/>
      <c r="F44" s="70"/>
    </row>
    <row r="45" customFormat="false" ht="15" hidden="false" customHeight="false" outlineLevel="0" collapsed="false">
      <c r="A45" s="154" t="s">
        <v>3283</v>
      </c>
      <c r="B45" s="70"/>
      <c r="C45" s="70"/>
      <c r="D45" s="70"/>
      <c r="E45" s="70"/>
      <c r="F45" s="70"/>
    </row>
    <row r="46" customFormat="false" ht="15" hidden="false" customHeight="false" outlineLevel="0" collapsed="false">
      <c r="A46" s="155"/>
      <c r="B46" s="37"/>
      <c r="C46" s="37"/>
      <c r="D46" s="37"/>
      <c r="E46" s="37"/>
      <c r="F46" s="37"/>
    </row>
    <row r="47" customFormat="false" ht="30" hidden="false" customHeight="false" outlineLevel="0" collapsed="false">
      <c r="A47" s="153" t="s">
        <v>3284</v>
      </c>
      <c r="B47" s="37"/>
      <c r="C47" s="37"/>
      <c r="D47" s="37"/>
      <c r="E47" s="37"/>
      <c r="F47" s="37"/>
    </row>
    <row r="48" customFormat="false" ht="15" hidden="false" customHeight="false" outlineLevel="0" collapsed="false">
      <c r="A48" s="133" t="s">
        <v>3282</v>
      </c>
      <c r="B48" s="158"/>
      <c r="C48" s="158"/>
      <c r="D48" s="158"/>
      <c r="E48" s="158"/>
      <c r="F48" s="158"/>
    </row>
    <row r="49" customFormat="false" ht="15" hidden="false" customHeight="false" outlineLevel="0" collapsed="false">
      <c r="A49" s="133" t="s">
        <v>3283</v>
      </c>
      <c r="B49" s="158"/>
      <c r="C49" s="158"/>
      <c r="D49" s="158"/>
      <c r="E49" s="158"/>
      <c r="F49" s="158"/>
    </row>
    <row r="50" customFormat="false" ht="15" hidden="false" customHeight="false" outlineLevel="0" collapsed="false">
      <c r="A50" s="155"/>
      <c r="B50" s="37"/>
      <c r="C50" s="37"/>
      <c r="D50" s="37"/>
      <c r="E50" s="37"/>
      <c r="F50" s="37"/>
    </row>
    <row r="51" customFormat="false" ht="15" hidden="false" customHeight="false" outlineLevel="0" collapsed="false">
      <c r="A51" s="153" t="s">
        <v>3285</v>
      </c>
      <c r="B51" s="37"/>
      <c r="C51" s="37"/>
      <c r="D51" s="37"/>
      <c r="E51" s="37"/>
      <c r="F51" s="37"/>
    </row>
    <row r="52" customFormat="false" ht="15" hidden="false" customHeight="false" outlineLevel="0" collapsed="false">
      <c r="A52" s="154" t="s">
        <v>3282</v>
      </c>
      <c r="B52" s="70"/>
      <c r="C52" s="70"/>
      <c r="D52" s="70"/>
      <c r="E52" s="70"/>
      <c r="F52" s="70"/>
    </row>
    <row r="53" customFormat="false" ht="15" hidden="false" customHeight="false" outlineLevel="0" collapsed="false">
      <c r="A53" s="154" t="s">
        <v>3283</v>
      </c>
      <c r="B53" s="70"/>
      <c r="C53" s="70"/>
      <c r="D53" s="70"/>
      <c r="E53" s="70"/>
      <c r="F53" s="70"/>
    </row>
    <row r="54" customFormat="false" ht="15" hidden="false" customHeight="false" outlineLevel="0" collapsed="false">
      <c r="A54" s="154" t="s">
        <v>3286</v>
      </c>
      <c r="B54" s="70"/>
      <c r="C54" s="70"/>
      <c r="D54" s="70"/>
      <c r="E54" s="70"/>
      <c r="F54" s="70"/>
    </row>
    <row r="55" customFormat="false" ht="15" hidden="false" customHeight="false" outlineLevel="0" collapsed="false">
      <c r="A55" s="155"/>
      <c r="B55" s="37"/>
      <c r="C55" s="37"/>
      <c r="D55" s="37"/>
      <c r="E55" s="37"/>
      <c r="F55" s="37"/>
    </row>
    <row r="56" customFormat="false" ht="15" hidden="false" customHeight="false" outlineLevel="0" collapsed="false">
      <c r="A56" s="153" t="s">
        <v>3287</v>
      </c>
      <c r="B56" s="37"/>
      <c r="C56" s="37"/>
      <c r="D56" s="37"/>
      <c r="E56" s="37"/>
      <c r="F56" s="37"/>
    </row>
    <row r="57" customFormat="false" ht="15" hidden="false" customHeight="false" outlineLevel="0" collapsed="false">
      <c r="A57" s="154" t="s">
        <v>3282</v>
      </c>
      <c r="B57" s="70"/>
      <c r="C57" s="70"/>
      <c r="D57" s="70"/>
      <c r="E57" s="70"/>
      <c r="F57" s="70"/>
    </row>
    <row r="58" customFormat="false" ht="15" hidden="false" customHeight="false" outlineLevel="0" collapsed="false">
      <c r="A58" s="154" t="s">
        <v>3283</v>
      </c>
      <c r="B58" s="70"/>
      <c r="C58" s="70"/>
      <c r="D58" s="70"/>
      <c r="E58" s="70"/>
      <c r="F58" s="70"/>
    </row>
    <row r="59" customFormat="false" ht="15" hidden="false" customHeight="false" outlineLevel="0" collapsed="false">
      <c r="A59" s="155"/>
      <c r="B59" s="37"/>
      <c r="C59" s="37"/>
      <c r="D59" s="37"/>
      <c r="E59" s="37"/>
      <c r="F59" s="37"/>
    </row>
    <row r="60" customFormat="false" ht="15" hidden="false" customHeight="false" outlineLevel="0" collapsed="false">
      <c r="A60" s="153" t="s">
        <v>3288</v>
      </c>
      <c r="B60" s="37"/>
      <c r="C60" s="37"/>
      <c r="D60" s="37"/>
      <c r="E60" s="37"/>
      <c r="F60" s="37"/>
    </row>
    <row r="61" customFormat="false" ht="15" hidden="false" customHeight="false" outlineLevel="0" collapsed="false">
      <c r="A61" s="154" t="s">
        <v>3289</v>
      </c>
      <c r="B61" s="70"/>
      <c r="C61" s="70"/>
      <c r="D61" s="70"/>
      <c r="E61" s="70"/>
      <c r="F61" s="70"/>
    </row>
    <row r="62" customFormat="false" ht="15" hidden="false" customHeight="false" outlineLevel="0" collapsed="false">
      <c r="A62" s="154" t="s">
        <v>3290</v>
      </c>
      <c r="B62" s="159"/>
      <c r="C62" s="70"/>
      <c r="D62" s="70"/>
      <c r="E62" s="70"/>
      <c r="F62" s="70"/>
    </row>
    <row r="63" customFormat="false" ht="15" hidden="false" customHeight="false" outlineLevel="0" collapsed="false">
      <c r="A63" s="155"/>
      <c r="B63" s="37"/>
      <c r="C63" s="37"/>
      <c r="D63" s="37"/>
      <c r="E63" s="37"/>
      <c r="F63" s="37"/>
    </row>
    <row r="64" customFormat="false" ht="15" hidden="false" customHeight="false" outlineLevel="0" collapsed="false">
      <c r="A64" s="153" t="s">
        <v>3291</v>
      </c>
      <c r="B64" s="37"/>
      <c r="C64" s="37"/>
      <c r="D64" s="37"/>
      <c r="E64" s="37"/>
      <c r="F64" s="37"/>
    </row>
    <row r="65" customFormat="false" ht="15" hidden="false" customHeight="false" outlineLevel="0" collapsed="false">
      <c r="A65" s="154" t="s">
        <v>3292</v>
      </c>
      <c r="B65" s="70"/>
      <c r="C65" s="70"/>
      <c r="D65" s="70"/>
      <c r="E65" s="70"/>
      <c r="F65" s="70"/>
    </row>
    <row r="66" customFormat="false" ht="15" hidden="false" customHeight="false" outlineLevel="0" collapsed="false">
      <c r="A66" s="154" t="s">
        <v>3293</v>
      </c>
      <c r="B66" s="70"/>
      <c r="C66" s="70"/>
      <c r="D66" s="70"/>
      <c r="E66" s="70"/>
      <c r="F66" s="70"/>
    </row>
    <row r="67" customFormat="false" ht="15" hidden="false" customHeight="false" outlineLevel="0" collapsed="false">
      <c r="A67" s="160"/>
      <c r="B67" s="53"/>
      <c r="C67" s="53"/>
      <c r="D67" s="53"/>
      <c r="E67" s="53"/>
      <c r="F67" s="53"/>
    </row>
  </sheetData>
  <sheetProtection sheet="true" password="d4cf" objects="true" scenarios="true"/>
  <mergeCells count="3">
    <mergeCell ref="A1:F1"/>
    <mergeCell ref="A2:F2"/>
    <mergeCell ref="A3:F3"/>
  </mergeCells>
  <dataValidations count="14">
    <dataValidation allowBlank="true" operator="between" showDropDown="false" showErrorMessage="true" showInputMessage="true" sqref="B10:F10 B14:F14" type="decimal">
      <formula1>0</formula1>
      <formula2>200</formula2>
    </dataValidation>
    <dataValidation allowBlank="true" operator="between" prompt="El porcentaje (%) de crecimiento esperado de los activos del plan." showDropDown="false" showErrorMessage="true" showInputMessage="true" sqref="B23:F23" type="decimal">
      <formula1>0</formula1>
      <formula2>100</formula2>
    </dataValidation>
    <dataValidation allowBlank="true" operator="between" prompt="El año en que se elaboró el estudio actuarial más reciente." showDropDown="false" showErrorMessage="true" showInputMessage="true" sqref="B65:F65" type="whole">
      <formula1>1900</formula1>
      <formula2>2099</formula2>
    </dataValidation>
    <dataValidation allowBlank="true" operator="between" prompt="Promedio de años de servicios de los trabajadores afiliados activos." showDropDown="false" showErrorMessage="true" showInputMessage="true" sqref="B19:F19" type="whole">
      <formula1>0</formula1>
      <formula2>100</formula2>
    </dataValidation>
    <dataValidation allowBlank="true" operator="between" prompt="La aportación que realiza el ente público al plan de pensión como porcentaje (%) del salario." showDropDown="false" showErrorMessage="true" showInputMessage="true" sqref="B20:F21" type="decimal">
      <formula1>0</formula1>
      <formula2>100</formula2>
    </dataValidation>
    <dataValidation allowBlank="true" operator="between" prompt="El porcentaje (%) de crecimiento esperado de los pensionados y jubilados." showDropDown="false" showErrorMessage="true" showInputMessage="true" sqref="B22:F22" type="decimal">
      <formula1>0</formula1>
      <formula2>100</formula2>
    </dataValidation>
    <dataValidation allowBlank="true" operator="between" prompt="La edad (en años) a la que el afiliado puede tramitar su jubilación o pensión." showDropDown="false" showErrorMessage="true" showInputMessage="true" sqref="B24:F24" type="whole">
      <formula1>0</formula1>
      <formula2>199</formula2>
    </dataValidation>
    <dataValidation allowBlank="true" operator="between" prompt="La esperanza de vida (en años) de los afiliados al plan. " showDropDown="false" showErrorMessage="true" showInputMessage="true" sqref="B25:F25" type="decimal">
      <formula1>0</formula1>
      <formula2>199</formula2>
    </dataValidation>
    <dataValidation allowBlank="true" operator="between" prompt="El año en que el plan se encuentre en descapitalización." showDropDown="false" showErrorMessage="true" showInputMessage="true" sqref="B61:F61" type="whole">
      <formula1>1900</formula1>
      <formula2>2099</formula2>
    </dataValidation>
    <dataValidation allowBlank="true" operator="between" prompt="La empresa o institución que elaboró el estudio actuarial más reciente." showDropDown="false" showErrorMessage="true" showInputMessage="true" sqref="B66:F66" type="none">
      <formula1>0</formula1>
      <formula2>0</formula2>
    </dataValidation>
    <dataValidation allowBlank="true" operator="between" prompt="Definir si el tipo de sistema corresponde a una prestación laboral o es un fondo general para trabajadores del estado o municipio." showDropDown="false" showErrorMessage="true" showInputMessage="true" sqref="B6:F6" type="none">
      <formula1>0</formula1>
      <formula2>0</formula2>
    </dataValidation>
    <dataValidation allowBlank="true" operator="between" prompt="Definir si el tipo de sistema es un plan de beneficio definido, de contribución definida o mixto." showDropDown="false" showErrorMessage="true" showInputMessage="true" sqref="B7:F7" type="none">
      <formula1>0</formula1>
      <formula2>0</formula2>
    </dataValidation>
    <dataValidation allowBlank="true" operator="between" showDropDown="false" showErrorMessage="true" showInputMessage="true" sqref="B11:F13 B15:F17" type="whole">
      <formula1>0</formula1>
      <formula2>199</formula2>
    </dataValidation>
    <dataValidation allowBlank="true" operator="between" showDropDown="false" showErrorMessage="true" showInputMessage="true" sqref="B28:F28 B31:F33 B36:F38 B43:F45 B52:F54 B57:F58 B62:F62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0" activeCellId="0" sqref="P20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58.42"/>
    <col collapsed="false" customWidth="true" hidden="false" outlineLevel="0" max="17" min="17" style="0" width="12.71"/>
    <col collapsed="false" customWidth="true" hidden="false" outlineLevel="0" max="18" min="18" style="0" width="11.28"/>
    <col collapsed="false" customWidth="true" hidden="false" outlineLevel="0" max="20" min="20" style="0" width="11"/>
    <col collapsed="false" customWidth="true" hidden="false" outlineLevel="0" max="21" min="21" style="0" width="20.71"/>
    <col collapsed="false" customWidth="true" hidden="false" outlineLevel="0" max="22" min="22" style="0" width="15"/>
    <col collapsed="false" customWidth="true" hidden="false" outlineLevel="0" max="23" min="23" style="0" width="27.29"/>
    <col collapsed="false" customWidth="true" hidden="false" outlineLevel="0" max="24" min="24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152" t="s">
        <v>3294</v>
      </c>
      <c r="Q1" s="152" t="s">
        <v>3295</v>
      </c>
      <c r="R1" s="152" t="s">
        <v>3296</v>
      </c>
      <c r="S1" s="152" t="s">
        <v>3297</v>
      </c>
      <c r="T1" s="152" t="s">
        <v>3298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 s="0" t="n">
        <v>8</v>
      </c>
      <c r="C2" s="0" t="n">
        <v>1</v>
      </c>
      <c r="I2" s="0" t="s">
        <v>3254</v>
      </c>
      <c r="P2" s="54"/>
      <c r="Q2" s="54"/>
      <c r="R2" s="54"/>
      <c r="S2" s="54"/>
      <c r="T2" s="54"/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 s="0" t="n">
        <v>8</v>
      </c>
      <c r="C3" s="0" t="n">
        <v>1</v>
      </c>
      <c r="D3" s="0" t="n">
        <v>1</v>
      </c>
      <c r="J3" s="0" t="s">
        <v>3255</v>
      </c>
      <c r="P3" s="54" t="n">
        <f aca="false">'Formato 8'!B6</f>
        <v>0</v>
      </c>
      <c r="Q3" s="54" t="n">
        <f aca="false">'Formato 8'!C6</f>
        <v>0</v>
      </c>
      <c r="R3" s="54" t="n">
        <f aca="false">'Formato 8'!D6</f>
        <v>0</v>
      </c>
      <c r="S3" s="54" t="n">
        <f aca="false">'Formato 8'!E6</f>
        <v>0</v>
      </c>
      <c r="T3" s="54" t="n">
        <f aca="false">'Formato 8'!F6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8,1,2,0,0,0,0</v>
      </c>
      <c r="B4" s="0" t="n">
        <v>8</v>
      </c>
      <c r="C4" s="0" t="n">
        <v>1</v>
      </c>
      <c r="D4" s="0" t="n">
        <v>2</v>
      </c>
      <c r="J4" s="0" t="s">
        <v>3256</v>
      </c>
      <c r="P4" s="54" t="n">
        <f aca="false">'Formato 8'!B7</f>
        <v>0</v>
      </c>
      <c r="Q4" s="54" t="n">
        <f aca="false">'Formato 8'!C7</f>
        <v>0</v>
      </c>
      <c r="R4" s="54" t="n">
        <f aca="false">'Formato 8'!D7</f>
        <v>0</v>
      </c>
      <c r="S4" s="54" t="n">
        <f aca="false">'Formato 8'!E7</f>
        <v>0</v>
      </c>
      <c r="T4" s="54" t="n">
        <f aca="false">'Formato 8'!F7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8,2,0,0,0,0,0</v>
      </c>
      <c r="B5" s="0" t="n">
        <v>8</v>
      </c>
      <c r="C5" s="0" t="n">
        <v>2</v>
      </c>
      <c r="I5" s="0" t="s">
        <v>3257</v>
      </c>
      <c r="P5" s="54"/>
      <c r="Q5" s="54"/>
      <c r="R5" s="54"/>
      <c r="S5" s="54"/>
      <c r="T5" s="54"/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8,2,1,0,0,0,0</v>
      </c>
      <c r="B6" s="0" t="n">
        <v>8</v>
      </c>
      <c r="C6" s="0" t="n">
        <v>2</v>
      </c>
      <c r="D6" s="0" t="n">
        <v>1</v>
      </c>
      <c r="J6" s="0" t="s">
        <v>3258</v>
      </c>
      <c r="P6" s="54" t="n">
        <f aca="false">'Formato 8'!B10</f>
        <v>0</v>
      </c>
      <c r="Q6" s="54" t="n">
        <f aca="false">'Formato 8'!C10</f>
        <v>0</v>
      </c>
      <c r="R6" s="54" t="n">
        <f aca="false">'Formato 8'!D10</f>
        <v>0</v>
      </c>
      <c r="S6" s="54" t="n">
        <f aca="false">'Formato 8'!E10</f>
        <v>0</v>
      </c>
      <c r="T6" s="54" t="n">
        <f aca="false">'Formato 8'!F10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8,2,1,1,0,0,0</v>
      </c>
      <c r="B7" s="0" t="n">
        <v>8</v>
      </c>
      <c r="C7" s="0" t="n">
        <v>2</v>
      </c>
      <c r="D7" s="0" t="n">
        <v>1</v>
      </c>
      <c r="E7" s="0" t="n">
        <v>1</v>
      </c>
      <c r="K7" s="0" t="s">
        <v>3259</v>
      </c>
      <c r="P7" s="54" t="n">
        <f aca="false">'Formato 8'!B11</f>
        <v>0</v>
      </c>
      <c r="Q7" s="54" t="n">
        <f aca="false">'Formato 8'!C11</f>
        <v>0</v>
      </c>
      <c r="R7" s="54" t="n">
        <f aca="false">'Formato 8'!D11</f>
        <v>0</v>
      </c>
      <c r="S7" s="54" t="n">
        <f aca="false">'Formato 8'!E11</f>
        <v>0</v>
      </c>
      <c r="T7" s="54" t="n">
        <f aca="false">'Formato 8'!F11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8,2,1,2,0,0,0</v>
      </c>
      <c r="B8" s="0" t="n">
        <v>8</v>
      </c>
      <c r="C8" s="0" t="n">
        <v>2</v>
      </c>
      <c r="D8" s="0" t="n">
        <v>1</v>
      </c>
      <c r="E8" s="0" t="n">
        <v>2</v>
      </c>
      <c r="K8" s="0" t="s">
        <v>3260</v>
      </c>
      <c r="P8" s="54" t="n">
        <f aca="false">'Formato 8'!B12</f>
        <v>0</v>
      </c>
      <c r="Q8" s="54" t="n">
        <f aca="false">'Formato 8'!C12</f>
        <v>0</v>
      </c>
      <c r="R8" s="54" t="n">
        <f aca="false">'Formato 8'!D12</f>
        <v>0</v>
      </c>
      <c r="S8" s="54" t="n">
        <f aca="false">'Formato 8'!E12</f>
        <v>0</v>
      </c>
      <c r="T8" s="54" t="n">
        <f aca="false">'Formato 8'!F12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8,2,1,3,0,0,0</v>
      </c>
      <c r="B9" s="0" t="n">
        <v>8</v>
      </c>
      <c r="C9" s="0" t="n">
        <v>2</v>
      </c>
      <c r="D9" s="0" t="n">
        <v>1</v>
      </c>
      <c r="E9" s="0" t="n">
        <v>3</v>
      </c>
      <c r="K9" s="0" t="s">
        <v>3261</v>
      </c>
      <c r="P9" s="54" t="n">
        <f aca="false">'Formato 8'!B13</f>
        <v>0</v>
      </c>
      <c r="Q9" s="54" t="n">
        <f aca="false">'Formato 8'!C13</f>
        <v>0</v>
      </c>
      <c r="R9" s="54" t="n">
        <f aca="false">'Formato 8'!D13</f>
        <v>0</v>
      </c>
      <c r="S9" s="54" t="n">
        <f aca="false">'Formato 8'!E13</f>
        <v>0</v>
      </c>
      <c r="T9" s="54" t="n">
        <f aca="false">'Formato 8'!F13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8,2,2,0,0,0,0</v>
      </c>
      <c r="B10" s="0" t="n">
        <v>8</v>
      </c>
      <c r="C10" s="0" t="n">
        <v>2</v>
      </c>
      <c r="D10" s="0" t="n">
        <v>2</v>
      </c>
      <c r="J10" s="0" t="s">
        <v>3262</v>
      </c>
      <c r="P10" s="54" t="n">
        <f aca="false">'Formato 8'!B14</f>
        <v>0</v>
      </c>
      <c r="Q10" s="54" t="n">
        <f aca="false">'Formato 8'!C14</f>
        <v>0</v>
      </c>
      <c r="R10" s="54" t="n">
        <f aca="false">'Formato 8'!D14</f>
        <v>0</v>
      </c>
      <c r="S10" s="54" t="n">
        <f aca="false">'Formato 8'!E14</f>
        <v>0</v>
      </c>
      <c r="T10" s="54" t="n">
        <f aca="false">'Formato 8'!F14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8,2,2,1,0,0,0</v>
      </c>
      <c r="B11" s="0" t="n">
        <v>8</v>
      </c>
      <c r="C11" s="0" t="n">
        <v>2</v>
      </c>
      <c r="D11" s="0" t="n">
        <v>2</v>
      </c>
      <c r="E11" s="0" t="n">
        <v>1</v>
      </c>
      <c r="K11" s="0" t="s">
        <v>3259</v>
      </c>
      <c r="P11" s="54" t="n">
        <f aca="false">'Formato 8'!B15</f>
        <v>0</v>
      </c>
      <c r="Q11" s="54" t="n">
        <f aca="false">'Formato 8'!C15</f>
        <v>0</v>
      </c>
      <c r="R11" s="54" t="n">
        <f aca="false">'Formato 8'!D15</f>
        <v>0</v>
      </c>
      <c r="S11" s="54" t="n">
        <f aca="false">'Formato 8'!E15</f>
        <v>0</v>
      </c>
      <c r="T11" s="54" t="n">
        <f aca="false">'Formato 8'!F15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8,2,2,2,0,0,0</v>
      </c>
      <c r="B12" s="0" t="n">
        <v>8</v>
      </c>
      <c r="C12" s="0" t="n">
        <v>2</v>
      </c>
      <c r="D12" s="0" t="n">
        <v>2</v>
      </c>
      <c r="E12" s="0" t="n">
        <v>2</v>
      </c>
      <c r="K12" s="0" t="s">
        <v>3260</v>
      </c>
      <c r="P12" s="54" t="n">
        <f aca="false">'Formato 8'!B16</f>
        <v>0</v>
      </c>
      <c r="Q12" s="54" t="n">
        <f aca="false">'Formato 8'!C16</f>
        <v>0</v>
      </c>
      <c r="R12" s="54" t="n">
        <f aca="false">'Formato 8'!D16</f>
        <v>0</v>
      </c>
      <c r="S12" s="54" t="n">
        <f aca="false">'Formato 8'!E16</f>
        <v>0</v>
      </c>
      <c r="T12" s="54" t="n">
        <f aca="false">'Formato 8'!F16</f>
        <v>0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8,2,2,3,0,0,0</v>
      </c>
      <c r="B13" s="0" t="n">
        <v>8</v>
      </c>
      <c r="C13" s="0" t="n">
        <v>2</v>
      </c>
      <c r="D13" s="0" t="n">
        <v>2</v>
      </c>
      <c r="E13" s="0" t="n">
        <v>3</v>
      </c>
      <c r="K13" s="0" t="s">
        <v>3261</v>
      </c>
      <c r="P13" s="54" t="n">
        <f aca="false">'Formato 8'!B17</f>
        <v>0</v>
      </c>
      <c r="Q13" s="54" t="n">
        <f aca="false">'Formato 8'!C17</f>
        <v>0</v>
      </c>
      <c r="R13" s="54" t="n">
        <f aca="false">'Formato 8'!D17</f>
        <v>0</v>
      </c>
      <c r="S13" s="54" t="n">
        <f aca="false">'Formato 8'!E17</f>
        <v>0</v>
      </c>
      <c r="T13" s="54" t="n">
        <f aca="false">'Formato 8'!F17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8,2,3,0,0,0,0</v>
      </c>
      <c r="B14" s="0" t="n">
        <v>8</v>
      </c>
      <c r="C14" s="0" t="n">
        <v>2</v>
      </c>
      <c r="D14" s="0" t="n">
        <v>3</v>
      </c>
      <c r="J14" s="0" t="s">
        <v>3263</v>
      </c>
      <c r="P14" s="54" t="n">
        <f aca="false">'Formato 8'!B18</f>
        <v>0</v>
      </c>
      <c r="Q14" s="54" t="n">
        <f aca="false">'Formato 8'!C18</f>
        <v>0</v>
      </c>
      <c r="R14" s="54" t="n">
        <f aca="false">'Formato 8'!D18</f>
        <v>0</v>
      </c>
      <c r="S14" s="54" t="n">
        <f aca="false">'Formato 8'!E18</f>
        <v>0</v>
      </c>
      <c r="T14" s="54" t="n">
        <f aca="false">'Formato 8'!F18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8,2,4,0,0,0,0</v>
      </c>
      <c r="B15" s="0" t="n">
        <v>8</v>
      </c>
      <c r="C15" s="0" t="n">
        <v>2</v>
      </c>
      <c r="D15" s="0" t="n">
        <v>4</v>
      </c>
      <c r="J15" s="0" t="s">
        <v>3264</v>
      </c>
      <c r="P15" s="54" t="n">
        <f aca="false">'Formato 8'!B19</f>
        <v>0</v>
      </c>
      <c r="Q15" s="54" t="n">
        <f aca="false">'Formato 8'!C19</f>
        <v>0</v>
      </c>
      <c r="R15" s="54" t="n">
        <f aca="false">'Formato 8'!D19</f>
        <v>0</v>
      </c>
      <c r="S15" s="54" t="n">
        <f aca="false">'Formato 8'!E19</f>
        <v>0</v>
      </c>
      <c r="T15" s="54" t="n">
        <f aca="false">'Formato 8'!F19</f>
        <v>0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8,2,5,0,0,0,0</v>
      </c>
      <c r="B16" s="0" t="n">
        <v>8</v>
      </c>
      <c r="C16" s="0" t="n">
        <v>2</v>
      </c>
      <c r="D16" s="0" t="n">
        <v>5</v>
      </c>
      <c r="J16" s="0" t="s">
        <v>3265</v>
      </c>
      <c r="P16" s="54" t="n">
        <f aca="false">'Formato 8'!B20</f>
        <v>0</v>
      </c>
      <c r="Q16" s="54" t="n">
        <f aca="false">'Formato 8'!C20</f>
        <v>0</v>
      </c>
      <c r="R16" s="54" t="n">
        <f aca="false">'Formato 8'!D20</f>
        <v>0</v>
      </c>
      <c r="S16" s="54" t="n">
        <f aca="false">'Formato 8'!E20</f>
        <v>0</v>
      </c>
      <c r="T16" s="54" t="n">
        <f aca="false">'Formato 8'!F20</f>
        <v>0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8,2,6,0,0,0,0</v>
      </c>
      <c r="B17" s="0" t="n">
        <v>8</v>
      </c>
      <c r="C17" s="0" t="n">
        <v>2</v>
      </c>
      <c r="D17" s="0" t="n">
        <v>6</v>
      </c>
      <c r="J17" s="0" t="s">
        <v>3266</v>
      </c>
      <c r="P17" s="54" t="n">
        <f aca="false">'Formato 8'!B21</f>
        <v>0</v>
      </c>
      <c r="Q17" s="54" t="n">
        <f aca="false">'Formato 8'!C21</f>
        <v>0</v>
      </c>
      <c r="R17" s="54" t="n">
        <f aca="false">'Formato 8'!D21</f>
        <v>0</v>
      </c>
      <c r="S17" s="54" t="n">
        <f aca="false">'Formato 8'!E21</f>
        <v>0</v>
      </c>
      <c r="T17" s="54" t="n">
        <f aca="false">'Formato 8'!F21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8,2,7,0,0,0,0</v>
      </c>
      <c r="B18" s="0" t="n">
        <v>8</v>
      </c>
      <c r="C18" s="0" t="n">
        <v>2</v>
      </c>
      <c r="D18" s="0" t="n">
        <v>7</v>
      </c>
      <c r="J18" s="0" t="s">
        <v>3267</v>
      </c>
      <c r="P18" s="54" t="n">
        <f aca="false">'Formato 8'!B22</f>
        <v>0</v>
      </c>
      <c r="Q18" s="54" t="n">
        <f aca="false">'Formato 8'!C22</f>
        <v>0</v>
      </c>
      <c r="R18" s="54" t="n">
        <f aca="false">'Formato 8'!D22</f>
        <v>0</v>
      </c>
      <c r="S18" s="54" t="n">
        <f aca="false">'Formato 8'!E22</f>
        <v>0</v>
      </c>
      <c r="T18" s="54" t="n">
        <f aca="false">'Formato 8'!F22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8,2,8,0,0,0,0</v>
      </c>
      <c r="B19" s="0" t="n">
        <v>8</v>
      </c>
      <c r="C19" s="0" t="n">
        <v>2</v>
      </c>
      <c r="D19" s="0" t="n">
        <v>8</v>
      </c>
      <c r="J19" s="0" t="s">
        <v>3268</v>
      </c>
      <c r="P19" s="54" t="n">
        <f aca="false">'Formato 8'!B23</f>
        <v>0</v>
      </c>
      <c r="Q19" s="54" t="n">
        <f aca="false">'Formato 8'!C23</f>
        <v>0</v>
      </c>
      <c r="R19" s="54" t="n">
        <f aca="false">'Formato 8'!D23</f>
        <v>0</v>
      </c>
      <c r="S19" s="54" t="n">
        <f aca="false">'Formato 8'!E23</f>
        <v>0</v>
      </c>
      <c r="T19" s="54" t="n">
        <f aca="false">'Formato 8'!F23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8,2,9,0,0,0,0</v>
      </c>
      <c r="B20" s="0" t="n">
        <v>8</v>
      </c>
      <c r="C20" s="0" t="n">
        <v>2</v>
      </c>
      <c r="D20" s="0" t="n">
        <v>9</v>
      </c>
      <c r="J20" s="0" t="s">
        <v>3269</v>
      </c>
      <c r="P20" s="54" t="n">
        <f aca="false">'Formato 8'!B24</f>
        <v>0</v>
      </c>
      <c r="Q20" s="54" t="n">
        <f aca="false">'Formato 8'!C24</f>
        <v>0</v>
      </c>
      <c r="R20" s="54" t="n">
        <f aca="false">'Formato 8'!D24</f>
        <v>0</v>
      </c>
      <c r="S20" s="54" t="n">
        <f aca="false">'Formato 8'!E24</f>
        <v>0</v>
      </c>
      <c r="T20" s="54" t="n">
        <f aca="false">'Formato 8'!F24</f>
        <v>0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8,2,10,0,0,0,0</v>
      </c>
      <c r="B21" s="0" t="n">
        <v>8</v>
      </c>
      <c r="C21" s="0" t="n">
        <v>2</v>
      </c>
      <c r="D21" s="0" t="n">
        <v>10</v>
      </c>
      <c r="J21" s="0" t="s">
        <v>3270</v>
      </c>
      <c r="P21" s="54" t="n">
        <f aca="false">'Formato 8'!B25</f>
        <v>0</v>
      </c>
      <c r="Q21" s="54" t="n">
        <f aca="false">'Formato 8'!C25</f>
        <v>0</v>
      </c>
      <c r="R21" s="54" t="n">
        <f aca="false">'Formato 8'!D25</f>
        <v>0</v>
      </c>
      <c r="S21" s="54" t="n">
        <f aca="false">'Formato 8'!E25</f>
        <v>0</v>
      </c>
      <c r="T21" s="54" t="n">
        <f aca="false">'Formato 8'!F25</f>
        <v>0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8,3,0,0,0,0,0</v>
      </c>
      <c r="B22" s="0" t="n">
        <v>8</v>
      </c>
      <c r="C22" s="0" t="n">
        <v>3</v>
      </c>
      <c r="I22" s="0" t="s">
        <v>3271</v>
      </c>
      <c r="P22" s="54"/>
      <c r="Q22" s="54"/>
      <c r="R22" s="54"/>
      <c r="S22" s="54"/>
      <c r="T22" s="54"/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8,3,1,0,0,0,0</v>
      </c>
      <c r="B23" s="0" t="n">
        <v>8</v>
      </c>
      <c r="C23" s="0" t="n">
        <v>3</v>
      </c>
      <c r="D23" s="0" t="n">
        <v>1</v>
      </c>
      <c r="J23" s="0" t="s">
        <v>3272</v>
      </c>
      <c r="P23" s="54" t="n">
        <f aca="false">'Formato 8'!B28</f>
        <v>0</v>
      </c>
      <c r="Q23" s="54" t="n">
        <f aca="false">'Formato 8'!C28</f>
        <v>0</v>
      </c>
      <c r="R23" s="54" t="n">
        <f aca="false">'Formato 8'!D28</f>
        <v>0</v>
      </c>
      <c r="S23" s="54" t="n">
        <f aca="false">'Formato 8'!E28</f>
        <v>0</v>
      </c>
      <c r="T23" s="54" t="n">
        <f aca="false">'Formato 8'!F28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8,4,0,0,0,0,0</v>
      </c>
      <c r="B24" s="0" t="n">
        <v>8</v>
      </c>
      <c r="C24" s="0" t="n">
        <v>4</v>
      </c>
      <c r="I24" s="0" t="s">
        <v>3273</v>
      </c>
      <c r="P24" s="54"/>
      <c r="Q24" s="54"/>
      <c r="R24" s="54"/>
      <c r="S24" s="54"/>
      <c r="T24" s="54"/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8,4,1,0,0,0,0</v>
      </c>
      <c r="B25" s="0" t="n">
        <v>8</v>
      </c>
      <c r="C25" s="0" t="n">
        <v>4</v>
      </c>
      <c r="D25" s="0" t="n">
        <v>1</v>
      </c>
      <c r="J25" s="0" t="s">
        <v>3258</v>
      </c>
      <c r="P25" s="54" t="n">
        <f aca="false">'Formato 8'!B31</f>
        <v>0</v>
      </c>
      <c r="Q25" s="54" t="n">
        <f aca="false">'Formato 8'!C31</f>
        <v>0</v>
      </c>
      <c r="R25" s="54" t="n">
        <f aca="false">'Formato 8'!D31</f>
        <v>0</v>
      </c>
      <c r="S25" s="54" t="n">
        <f aca="false">'Formato 8'!E31</f>
        <v>0</v>
      </c>
      <c r="T25" s="54" t="n">
        <f aca="false">'Formato 8'!F31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8,4,2,0,0,0,0</v>
      </c>
      <c r="B26" s="0" t="n">
        <v>8</v>
      </c>
      <c r="C26" s="0" t="n">
        <v>4</v>
      </c>
      <c r="D26" s="0" t="n">
        <v>2</v>
      </c>
      <c r="J26" s="0" t="s">
        <v>3262</v>
      </c>
      <c r="P26" s="54" t="n">
        <f aca="false">'Formato 8'!B32</f>
        <v>0</v>
      </c>
      <c r="Q26" s="54" t="n">
        <f aca="false">'Formato 8'!C32</f>
        <v>0</v>
      </c>
      <c r="R26" s="54" t="n">
        <f aca="false">'Formato 8'!D32</f>
        <v>0</v>
      </c>
      <c r="S26" s="54" t="n">
        <f aca="false">'Formato 8'!E32</f>
        <v>0</v>
      </c>
      <c r="T26" s="54" t="n">
        <f aca="false">'Formato 8'!F32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8,4,3,0,0,0,0</v>
      </c>
      <c r="B27" s="0" t="n">
        <v>8</v>
      </c>
      <c r="C27" s="0" t="n">
        <v>4</v>
      </c>
      <c r="D27" s="0" t="n">
        <v>3</v>
      </c>
      <c r="J27" s="0" t="s">
        <v>3274</v>
      </c>
      <c r="P27" s="54" t="n">
        <f aca="false">'Formato 8'!B33</f>
        <v>0</v>
      </c>
      <c r="Q27" s="54" t="n">
        <f aca="false">'Formato 8'!C33</f>
        <v>0</v>
      </c>
      <c r="R27" s="54" t="n">
        <f aca="false">'Formato 8'!D33</f>
        <v>0</v>
      </c>
      <c r="S27" s="54" t="n">
        <f aca="false">'Formato 8'!E33</f>
        <v>0</v>
      </c>
      <c r="T27" s="54" t="n">
        <f aca="false">'Formato 8'!F33</f>
        <v>0</v>
      </c>
    </row>
    <row r="28" customFormat="false" ht="1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8,5,0,0,0,0,0</v>
      </c>
      <c r="B28" s="0" t="n">
        <v>8</v>
      </c>
      <c r="C28" s="0" t="n">
        <v>5</v>
      </c>
      <c r="I28" s="0" t="s">
        <v>3275</v>
      </c>
      <c r="P28" s="54"/>
      <c r="Q28" s="54"/>
      <c r="R28" s="54"/>
      <c r="S28" s="54"/>
      <c r="T28" s="54"/>
    </row>
    <row r="29" customFormat="false" ht="1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8,5,1,0,0,0,0</v>
      </c>
      <c r="B29" s="0" t="n">
        <v>8</v>
      </c>
      <c r="C29" s="0" t="n">
        <v>5</v>
      </c>
      <c r="D29" s="0" t="n">
        <v>1</v>
      </c>
      <c r="J29" s="0" t="s">
        <v>3276</v>
      </c>
      <c r="P29" s="54" t="n">
        <f aca="false">'Formato 8'!B36</f>
        <v>0</v>
      </c>
      <c r="Q29" s="54" t="n">
        <f aca="false">'Formato 8'!C36</f>
        <v>0</v>
      </c>
      <c r="R29" s="54" t="n">
        <f aca="false">'Formato 8'!D36</f>
        <v>0</v>
      </c>
      <c r="S29" s="54" t="n">
        <f aca="false">'Formato 8'!E36</f>
        <v>0</v>
      </c>
      <c r="T29" s="54" t="n">
        <f aca="false">'Formato 8'!F36</f>
        <v>0</v>
      </c>
    </row>
    <row r="30" customFormat="false" ht="1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8,5,2,0,0,0,0</v>
      </c>
      <c r="B30" s="0" t="n">
        <v>8</v>
      </c>
      <c r="C30" s="0" t="n">
        <v>5</v>
      </c>
      <c r="D30" s="0" t="n">
        <v>2</v>
      </c>
      <c r="J30" s="0" t="s">
        <v>3277</v>
      </c>
      <c r="P30" s="54" t="n">
        <f aca="false">'Formato 8'!B37</f>
        <v>0</v>
      </c>
      <c r="Q30" s="54" t="n">
        <f aca="false">'Formato 8'!C37</f>
        <v>0</v>
      </c>
      <c r="R30" s="54" t="n">
        <f aca="false">'Formato 8'!D37</f>
        <v>0</v>
      </c>
      <c r="S30" s="54" t="n">
        <f aca="false">'Formato 8'!E37</f>
        <v>0</v>
      </c>
      <c r="T30" s="54" t="n">
        <f aca="false">'Formato 8'!F37</f>
        <v>0</v>
      </c>
    </row>
    <row r="31" customFormat="false" ht="1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8,5,3,0,0,0,0</v>
      </c>
      <c r="B31" s="0" t="n">
        <v>8</v>
      </c>
      <c r="C31" s="0" t="n">
        <v>5</v>
      </c>
      <c r="D31" s="0" t="n">
        <v>3</v>
      </c>
      <c r="J31" s="0" t="s">
        <v>3278</v>
      </c>
      <c r="P31" s="54" t="n">
        <f aca="false">'Formato 8'!B38</f>
        <v>0</v>
      </c>
      <c r="Q31" s="54" t="n">
        <f aca="false">'Formato 8'!C38</f>
        <v>0</v>
      </c>
      <c r="R31" s="54" t="n">
        <f aca="false">'Formato 8'!D38</f>
        <v>0</v>
      </c>
      <c r="S31" s="54" t="n">
        <f aca="false">'Formato 8'!E38</f>
        <v>0</v>
      </c>
      <c r="T31" s="54" t="n">
        <f aca="false">'Formato 8'!F38</f>
        <v>0</v>
      </c>
    </row>
    <row r="32" customFormat="false" ht="1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8,6,0,0,0,0,0</v>
      </c>
      <c r="B32" s="0" t="n">
        <v>8</v>
      </c>
      <c r="C32" s="0" t="n">
        <v>6</v>
      </c>
      <c r="I32" s="0" t="s">
        <v>3279</v>
      </c>
      <c r="P32" s="54" t="n">
        <f aca="false">'Formato 8'!B40</f>
        <v>0</v>
      </c>
      <c r="Q32" s="54" t="n">
        <f aca="false">'Formato 8'!C40</f>
        <v>0</v>
      </c>
      <c r="R32" s="54" t="n">
        <f aca="false">'Formato 8'!D40</f>
        <v>0</v>
      </c>
      <c r="S32" s="54" t="n">
        <f aca="false">'Formato 8'!E40</f>
        <v>0</v>
      </c>
      <c r="T32" s="54" t="n">
        <f aca="false">'Formato 8'!F40</f>
        <v>0</v>
      </c>
    </row>
    <row r="33" customFormat="false" ht="1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8,7,0,0,0,0,0</v>
      </c>
      <c r="B33" s="0" t="n">
        <v>8</v>
      </c>
      <c r="C33" s="0" t="n">
        <v>7</v>
      </c>
      <c r="I33" s="0" t="s">
        <v>3280</v>
      </c>
      <c r="P33" s="54"/>
      <c r="Q33" s="54"/>
      <c r="R33" s="54"/>
      <c r="S33" s="54"/>
      <c r="T33" s="54"/>
    </row>
    <row r="34" customFormat="false" ht="1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8,7,1,0,0,0,0</v>
      </c>
      <c r="B34" s="0" t="n">
        <v>8</v>
      </c>
      <c r="C34" s="0" t="n">
        <v>7</v>
      </c>
      <c r="D34" s="0" t="n">
        <v>1</v>
      </c>
      <c r="J34" s="0" t="s">
        <v>3281</v>
      </c>
      <c r="P34" s="54" t="n">
        <f aca="false">'Formato 8'!B43</f>
        <v>0</v>
      </c>
      <c r="Q34" s="54" t="n">
        <f aca="false">'Formato 8'!C43</f>
        <v>0</v>
      </c>
      <c r="R34" s="54" t="n">
        <f aca="false">'Formato 8'!D43</f>
        <v>0</v>
      </c>
      <c r="S34" s="54" t="n">
        <f aca="false">'Formato 8'!E43</f>
        <v>0</v>
      </c>
      <c r="T34" s="54" t="n">
        <f aca="false">'Formato 8'!F43</f>
        <v>0</v>
      </c>
    </row>
    <row r="35" customFormat="false" ht="1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8,7,2,0,0,0,0</v>
      </c>
      <c r="B35" s="0" t="n">
        <v>8</v>
      </c>
      <c r="C35" s="0" t="n">
        <v>7</v>
      </c>
      <c r="D35" s="0" t="n">
        <v>2</v>
      </c>
      <c r="J35" s="0" t="s">
        <v>3282</v>
      </c>
      <c r="P35" s="54" t="n">
        <f aca="false">'Formato 8'!B44</f>
        <v>0</v>
      </c>
      <c r="Q35" s="54" t="n">
        <f aca="false">'Formato 8'!C44</f>
        <v>0</v>
      </c>
      <c r="R35" s="54" t="n">
        <f aca="false">'Formato 8'!D44</f>
        <v>0</v>
      </c>
      <c r="S35" s="54" t="n">
        <f aca="false">'Formato 8'!E44</f>
        <v>0</v>
      </c>
      <c r="T35" s="54" t="n">
        <f aca="false">'Formato 8'!F44</f>
        <v>0</v>
      </c>
    </row>
    <row r="36" customFormat="false" ht="1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8,7,3,0,0,0,0</v>
      </c>
      <c r="B36" s="0" t="n">
        <v>8</v>
      </c>
      <c r="C36" s="0" t="n">
        <v>7</v>
      </c>
      <c r="D36" s="0" t="n">
        <v>3</v>
      </c>
      <c r="J36" s="0" t="s">
        <v>3283</v>
      </c>
      <c r="P36" s="54" t="n">
        <f aca="false">'Formato 8'!B45</f>
        <v>0</v>
      </c>
      <c r="Q36" s="54" t="n">
        <f aca="false">'Formato 8'!C45</f>
        <v>0</v>
      </c>
      <c r="R36" s="54" t="n">
        <f aca="false">'Formato 8'!D45</f>
        <v>0</v>
      </c>
      <c r="S36" s="54" t="n">
        <f aca="false">'Formato 8'!E45</f>
        <v>0</v>
      </c>
      <c r="T36" s="54" t="n">
        <f aca="false">'Formato 8'!F45</f>
        <v>0</v>
      </c>
    </row>
    <row r="37" customFormat="false" ht="1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8,8,0,0,0,0,0</v>
      </c>
      <c r="B37" s="0" t="n">
        <v>8</v>
      </c>
      <c r="C37" s="0" t="n">
        <v>8</v>
      </c>
      <c r="I37" s="0" t="s">
        <v>3284</v>
      </c>
      <c r="P37" s="54"/>
      <c r="Q37" s="54"/>
      <c r="R37" s="54"/>
      <c r="S37" s="54"/>
      <c r="T37" s="54"/>
    </row>
    <row r="38" customFormat="false" ht="1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8,8,1,0,0,0,0</v>
      </c>
      <c r="B38" s="0" t="n">
        <v>8</v>
      </c>
      <c r="C38" s="0" t="n">
        <v>8</v>
      </c>
      <c r="D38" s="0" t="n">
        <v>1</v>
      </c>
      <c r="J38" s="0" t="s">
        <v>3282</v>
      </c>
      <c r="P38" s="54" t="n">
        <f aca="false">'Formato 8'!B48</f>
        <v>0</v>
      </c>
      <c r="Q38" s="54" t="n">
        <f aca="false">'Formato 8'!C48</f>
        <v>0</v>
      </c>
      <c r="R38" s="54" t="n">
        <f aca="false">'Formato 8'!D48</f>
        <v>0</v>
      </c>
      <c r="S38" s="54" t="n">
        <f aca="false">'Formato 8'!E48</f>
        <v>0</v>
      </c>
      <c r="T38" s="54" t="n">
        <f aca="false">'Formato 8'!F48</f>
        <v>0</v>
      </c>
    </row>
    <row r="39" customFormat="false" ht="1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8,8,2,0,0,0,0</v>
      </c>
      <c r="B39" s="0" t="n">
        <v>8</v>
      </c>
      <c r="C39" s="0" t="n">
        <v>8</v>
      </c>
      <c r="D39" s="0" t="n">
        <v>2</v>
      </c>
      <c r="J39" s="0" t="s">
        <v>3283</v>
      </c>
      <c r="P39" s="54" t="n">
        <f aca="false">'Formato 8'!B49</f>
        <v>0</v>
      </c>
      <c r="Q39" s="54" t="n">
        <f aca="false">'Formato 8'!C49</f>
        <v>0</v>
      </c>
      <c r="R39" s="54" t="n">
        <f aca="false">'Formato 8'!D49</f>
        <v>0</v>
      </c>
      <c r="S39" s="54" t="n">
        <f aca="false">'Formato 8'!E49</f>
        <v>0</v>
      </c>
      <c r="T39" s="54" t="n">
        <f aca="false">'Formato 8'!F49</f>
        <v>0</v>
      </c>
    </row>
    <row r="40" customFormat="false" ht="1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8,9,0,0,0,0,0</v>
      </c>
      <c r="B40" s="0" t="n">
        <v>8</v>
      </c>
      <c r="C40" s="0" t="n">
        <v>9</v>
      </c>
      <c r="I40" s="0" t="s">
        <v>3285</v>
      </c>
      <c r="P40" s="54"/>
      <c r="Q40" s="54"/>
      <c r="R40" s="54"/>
      <c r="S40" s="54"/>
      <c r="T40" s="54"/>
    </row>
    <row r="41" customFormat="false" ht="1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8,9,1,0,0,0,0</v>
      </c>
      <c r="B41" s="0" t="n">
        <v>8</v>
      </c>
      <c r="C41" s="0" t="n">
        <v>9</v>
      </c>
      <c r="D41" s="0" t="n">
        <v>1</v>
      </c>
      <c r="J41" s="0" t="s">
        <v>3282</v>
      </c>
      <c r="P41" s="54" t="n">
        <f aca="false">'Formato 8'!B52</f>
        <v>0</v>
      </c>
      <c r="Q41" s="54" t="n">
        <f aca="false">'Formato 8'!C52</f>
        <v>0</v>
      </c>
      <c r="R41" s="54" t="n">
        <f aca="false">'Formato 8'!D52</f>
        <v>0</v>
      </c>
      <c r="S41" s="54" t="n">
        <f aca="false">'Formato 8'!E52</f>
        <v>0</v>
      </c>
      <c r="T41" s="54" t="n">
        <f aca="false">'Formato 8'!F52</f>
        <v>0</v>
      </c>
    </row>
    <row r="42" customFormat="false" ht="1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8,9,2,0,0,0,0</v>
      </c>
      <c r="B42" s="0" t="n">
        <v>8</v>
      </c>
      <c r="C42" s="0" t="n">
        <v>9</v>
      </c>
      <c r="D42" s="0" t="n">
        <v>2</v>
      </c>
      <c r="J42" s="0" t="s">
        <v>3283</v>
      </c>
      <c r="P42" s="54" t="n">
        <f aca="false">'Formato 8'!B53</f>
        <v>0</v>
      </c>
      <c r="Q42" s="54" t="n">
        <f aca="false">'Formato 8'!C53</f>
        <v>0</v>
      </c>
      <c r="R42" s="54" t="n">
        <f aca="false">'Formato 8'!D53</f>
        <v>0</v>
      </c>
      <c r="S42" s="54" t="n">
        <f aca="false">'Formato 8'!E53</f>
        <v>0</v>
      </c>
      <c r="T42" s="54" t="n">
        <f aca="false">'Formato 8'!F53</f>
        <v>0</v>
      </c>
    </row>
    <row r="43" customFormat="false" ht="1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8,9,3,0,0,0,0</v>
      </c>
      <c r="B43" s="0" t="n">
        <v>8</v>
      </c>
      <c r="C43" s="0" t="n">
        <v>9</v>
      </c>
      <c r="D43" s="0" t="n">
        <v>3</v>
      </c>
      <c r="J43" s="0" t="s">
        <v>3286</v>
      </c>
      <c r="P43" s="54" t="n">
        <f aca="false">'Formato 8'!B54</f>
        <v>0</v>
      </c>
      <c r="Q43" s="54" t="n">
        <f aca="false">'Formato 8'!C54</f>
        <v>0</v>
      </c>
      <c r="R43" s="54" t="n">
        <f aca="false">'Formato 8'!D54</f>
        <v>0</v>
      </c>
      <c r="S43" s="54" t="n">
        <f aca="false">'Formato 8'!E54</f>
        <v>0</v>
      </c>
      <c r="T43" s="54" t="n">
        <f aca="false">'Formato 8'!F54</f>
        <v>0</v>
      </c>
    </row>
    <row r="44" customFormat="false" ht="1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8,10,0,0,0,0,0</v>
      </c>
      <c r="B44" s="0" t="n">
        <v>8</v>
      </c>
      <c r="C44" s="0" t="n">
        <v>10</v>
      </c>
      <c r="I44" s="0" t="s">
        <v>3287</v>
      </c>
      <c r="P44" s="54"/>
      <c r="Q44" s="54"/>
      <c r="R44" s="54"/>
      <c r="S44" s="54"/>
      <c r="T44" s="54"/>
    </row>
    <row r="45" customFormat="false" ht="1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8,10,1,0,0,0,0</v>
      </c>
      <c r="B45" s="0" t="n">
        <v>8</v>
      </c>
      <c r="C45" s="0" t="n">
        <v>10</v>
      </c>
      <c r="D45" s="0" t="n">
        <v>1</v>
      </c>
      <c r="J45" s="0" t="s">
        <v>3282</v>
      </c>
      <c r="P45" s="54" t="n">
        <f aca="false">'Formato 8'!B57</f>
        <v>0</v>
      </c>
      <c r="Q45" s="54" t="n">
        <f aca="false">'Formato 8'!C57</f>
        <v>0</v>
      </c>
      <c r="R45" s="54" t="n">
        <f aca="false">'Formato 8'!D57</f>
        <v>0</v>
      </c>
      <c r="S45" s="54" t="n">
        <f aca="false">'Formato 8'!E57</f>
        <v>0</v>
      </c>
      <c r="T45" s="54" t="n">
        <f aca="false">'Formato 8'!F57</f>
        <v>0</v>
      </c>
    </row>
    <row r="46" customFormat="false" ht="1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8,10,2,0,0,0,0</v>
      </c>
      <c r="B46" s="0" t="n">
        <v>8</v>
      </c>
      <c r="C46" s="0" t="n">
        <v>10</v>
      </c>
      <c r="D46" s="0" t="n">
        <v>2</v>
      </c>
      <c r="J46" s="0" t="s">
        <v>3283</v>
      </c>
      <c r="P46" s="54" t="n">
        <f aca="false">'Formato 8'!B58</f>
        <v>0</v>
      </c>
      <c r="Q46" s="54" t="n">
        <f aca="false">'Formato 8'!C58</f>
        <v>0</v>
      </c>
      <c r="R46" s="54" t="n">
        <f aca="false">'Formato 8'!D58</f>
        <v>0</v>
      </c>
      <c r="S46" s="54" t="n">
        <f aca="false">'Formato 8'!E58</f>
        <v>0</v>
      </c>
      <c r="T46" s="54" t="n">
        <f aca="false">'Formato 8'!F58</f>
        <v>0</v>
      </c>
    </row>
    <row r="47" customFormat="false" ht="1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8,11,0,0,0,0,0</v>
      </c>
      <c r="B47" s="0" t="n">
        <v>8</v>
      </c>
      <c r="C47" s="0" t="n">
        <v>11</v>
      </c>
      <c r="I47" s="0" t="s">
        <v>3288</v>
      </c>
      <c r="P47" s="54"/>
      <c r="Q47" s="54"/>
      <c r="R47" s="54"/>
      <c r="S47" s="54"/>
      <c r="T47" s="54"/>
    </row>
    <row r="48" customFormat="false" ht="1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8,11,1,0,0,0,0</v>
      </c>
      <c r="B48" s="0" t="n">
        <v>8</v>
      </c>
      <c r="C48" s="0" t="n">
        <v>11</v>
      </c>
      <c r="D48" s="0" t="n">
        <v>1</v>
      </c>
      <c r="J48" s="0" t="s">
        <v>3289</v>
      </c>
      <c r="P48" s="54" t="n">
        <f aca="false">'Formato 8'!B61</f>
        <v>0</v>
      </c>
      <c r="Q48" s="54" t="n">
        <f aca="false">'Formato 8'!C61</f>
        <v>0</v>
      </c>
      <c r="R48" s="54" t="n">
        <f aca="false">'Formato 8'!D61</f>
        <v>0</v>
      </c>
      <c r="S48" s="54" t="n">
        <f aca="false">'Formato 8'!E61</f>
        <v>0</v>
      </c>
      <c r="T48" s="54" t="n">
        <f aca="false">'Formato 8'!F61</f>
        <v>0</v>
      </c>
    </row>
    <row r="49" customFormat="false" ht="1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8,11,2,0,0,0,0</v>
      </c>
      <c r="B49" s="0" t="n">
        <v>8</v>
      </c>
      <c r="C49" s="0" t="n">
        <v>11</v>
      </c>
      <c r="D49" s="0" t="n">
        <v>2</v>
      </c>
      <c r="J49" s="0" t="s">
        <v>3290</v>
      </c>
      <c r="P49" s="54" t="n">
        <f aca="false">'Formato 8'!B62</f>
        <v>0</v>
      </c>
      <c r="Q49" s="54" t="n">
        <f aca="false">'Formato 8'!C62</f>
        <v>0</v>
      </c>
      <c r="R49" s="54" t="n">
        <f aca="false">'Formato 8'!D62</f>
        <v>0</v>
      </c>
      <c r="S49" s="54" t="n">
        <f aca="false">'Formato 8'!E62</f>
        <v>0</v>
      </c>
      <c r="T49" s="54" t="n">
        <f aca="false">'Formato 8'!F62</f>
        <v>0</v>
      </c>
    </row>
    <row r="50" customFormat="false" ht="1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8,12,0,0,0,0,0</v>
      </c>
      <c r="B50" s="0" t="n">
        <v>8</v>
      </c>
      <c r="C50" s="0" t="n">
        <v>12</v>
      </c>
      <c r="I50" s="0" t="s">
        <v>3291</v>
      </c>
      <c r="P50" s="54"/>
      <c r="Q50" s="54"/>
      <c r="R50" s="54"/>
      <c r="S50" s="54"/>
      <c r="T50" s="54"/>
    </row>
    <row r="51" customFormat="false" ht="1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8,12,1,0,0,0,0</v>
      </c>
      <c r="B51" s="0" t="n">
        <v>8</v>
      </c>
      <c r="C51" s="0" t="n">
        <v>12</v>
      </c>
      <c r="D51" s="0" t="n">
        <v>1</v>
      </c>
      <c r="J51" s="0" t="s">
        <v>3292</v>
      </c>
      <c r="P51" s="54" t="n">
        <f aca="false">'Formato 8'!B65</f>
        <v>0</v>
      </c>
      <c r="Q51" s="54" t="n">
        <f aca="false">'Formato 8'!C65</f>
        <v>0</v>
      </c>
      <c r="R51" s="54" t="n">
        <f aca="false">'Formato 8'!D65</f>
        <v>0</v>
      </c>
      <c r="S51" s="54" t="n">
        <f aca="false">'Formato 8'!E65</f>
        <v>0</v>
      </c>
      <c r="T51" s="54" t="n">
        <f aca="false">'Formato 8'!F65</f>
        <v>0</v>
      </c>
    </row>
    <row r="52" customFormat="false" ht="1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8,12,2,0,0,0,0</v>
      </c>
      <c r="B52" s="0" t="n">
        <v>8</v>
      </c>
      <c r="C52" s="0" t="n">
        <v>12</v>
      </c>
      <c r="D52" s="0" t="n">
        <v>2</v>
      </c>
      <c r="J52" s="0" t="s">
        <v>3293</v>
      </c>
      <c r="P52" s="54" t="n">
        <f aca="false">'Formato 8'!B66</f>
        <v>0</v>
      </c>
      <c r="Q52" s="54" t="n">
        <f aca="false">'Formato 8'!C66</f>
        <v>0</v>
      </c>
      <c r="R52" s="54" t="n">
        <f aca="false">'Formato 8'!D66</f>
        <v>0</v>
      </c>
      <c r="S52" s="54" t="n">
        <f aca="false">'Formato 8'!E66</f>
        <v>0</v>
      </c>
      <c r="T52" s="54" t="n">
        <f aca="false">'Formato 8'!F66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82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20" activeCellId="0" sqref="A20"/>
    </sheetView>
  </sheetViews>
  <sheetFormatPr defaultColWidth="10.71484375" defaultRowHeight="15" zeroHeight="true" outlineLevelRow="0" outlineLevelCol="0"/>
  <cols>
    <col collapsed="false" customWidth="true" hidden="false" outlineLevel="0" max="1" min="1" style="21" width="99.85"/>
    <col collapsed="false" customWidth="true" hidden="false" outlineLevel="0" max="3" min="2" style="0" width="20"/>
    <col collapsed="false" customWidth="true" hidden="false" outlineLevel="0" max="4" min="4" style="21" width="100"/>
    <col collapsed="false" customWidth="true" hidden="false" outlineLevel="0" max="6" min="5" style="0" width="20"/>
    <col collapsed="false" customWidth="false" hidden="true" outlineLevel="0" max="1024" min="7" style="0" width="10.71"/>
  </cols>
  <sheetData>
    <row r="1" s="23" customFormat="true" ht="37.5" hidden="false" customHeight="true" outlineLevel="0" collapsed="false">
      <c r="A1" s="22" t="s">
        <v>2357</v>
      </c>
      <c r="B1" s="22"/>
      <c r="C1" s="22"/>
      <c r="D1" s="22"/>
      <c r="E1" s="22"/>
      <c r="F1" s="22"/>
    </row>
    <row r="2" customFormat="false" ht="15" hidden="false" customHeight="false" outlineLevel="0" collapsed="false">
      <c r="A2" s="24" t="str">
        <f aca="false">ENTE_PUBLICO_A</f>
        <v>CASA DE LA CULTURA DE CORONEO, GTO., Gobierno del Estado de Guanajuato (a)</v>
      </c>
      <c r="B2" s="24"/>
      <c r="C2" s="24"/>
      <c r="D2" s="24"/>
      <c r="E2" s="24"/>
      <c r="F2" s="24"/>
    </row>
    <row r="3" customFormat="false" ht="15" hidden="false" customHeight="false" outlineLevel="0" collapsed="false">
      <c r="A3" s="25" t="s">
        <v>2358</v>
      </c>
      <c r="B3" s="25"/>
      <c r="C3" s="25"/>
      <c r="D3" s="25"/>
      <c r="E3" s="25"/>
      <c r="F3" s="25"/>
    </row>
    <row r="4" customFormat="false" ht="15" hidden="false" customHeight="false" outlineLevel="0" collapsed="false">
      <c r="A4" s="26" t="str">
        <f aca="false">PERIODO_INFORME</f>
        <v>Al 31 de diciembre de 2021 y al 30 de junio de 2022 (b)</v>
      </c>
      <c r="B4" s="26"/>
      <c r="C4" s="26"/>
      <c r="D4" s="26"/>
      <c r="E4" s="26"/>
      <c r="F4" s="26"/>
    </row>
    <row r="5" customFormat="false" ht="15" hidden="false" customHeight="false" outlineLevel="0" collapsed="false">
      <c r="A5" s="27" t="s">
        <v>2359</v>
      </c>
      <c r="B5" s="27"/>
      <c r="C5" s="27"/>
      <c r="D5" s="27"/>
      <c r="E5" s="27"/>
      <c r="F5" s="27"/>
    </row>
    <row r="6" s="32" customFormat="true" ht="30" hidden="false" customHeight="false" outlineLevel="0" collapsed="false">
      <c r="A6" s="28" t="s">
        <v>2360</v>
      </c>
      <c r="B6" s="29" t="str">
        <f aca="false">ANIO</f>
        <v>2022 (d)</v>
      </c>
      <c r="C6" s="30" t="str">
        <f aca="false">ULTIMO</f>
        <v>31 de diciembre de 2021 (e)</v>
      </c>
      <c r="D6" s="31" t="s">
        <v>2361</v>
      </c>
      <c r="E6" s="29" t="str">
        <f aca="false">ANIO</f>
        <v>2022 (d)</v>
      </c>
      <c r="F6" s="30" t="str">
        <f aca="false">ULTIMO</f>
        <v>31 de diciembre de 2021 (e)</v>
      </c>
    </row>
    <row r="7" customFormat="false" ht="15" hidden="false" customHeight="false" outlineLevel="0" collapsed="false">
      <c r="A7" s="33" t="s">
        <v>2362</v>
      </c>
      <c r="B7" s="34"/>
      <c r="C7" s="34"/>
      <c r="D7" s="35" t="s">
        <v>2363</v>
      </c>
      <c r="E7" s="34"/>
      <c r="F7" s="34"/>
    </row>
    <row r="8" customFormat="false" ht="15" hidden="false" customHeight="false" outlineLevel="0" collapsed="false">
      <c r="A8" s="36" t="s">
        <v>2364</v>
      </c>
      <c r="B8" s="37"/>
      <c r="C8" s="37"/>
      <c r="D8" s="38" t="s">
        <v>2365</v>
      </c>
      <c r="E8" s="37"/>
      <c r="F8" s="37"/>
    </row>
    <row r="9" customFormat="false" ht="15" hidden="false" customHeight="false" outlineLevel="0" collapsed="false">
      <c r="A9" s="39" t="s">
        <v>2366</v>
      </c>
      <c r="B9" s="40" t="n">
        <f aca="false">SUM(B10:B16)</f>
        <v>74426.23</v>
      </c>
      <c r="C9" s="40" t="n">
        <f aca="false">SUM(C10:C16)</f>
        <v>27278.71</v>
      </c>
      <c r="D9" s="41" t="s">
        <v>2367</v>
      </c>
      <c r="E9" s="40" t="n">
        <f aca="false">SUM(E10:E18)</f>
        <v>7220.87</v>
      </c>
      <c r="F9" s="40" t="n">
        <f aca="false">SUM(F10:F18)</f>
        <v>13238.33</v>
      </c>
    </row>
    <row r="10" customFormat="false" ht="15" hidden="false" customHeight="false" outlineLevel="0" collapsed="false">
      <c r="A10" s="42" t="s">
        <v>2368</v>
      </c>
      <c r="B10" s="40" t="n">
        <v>8962.01</v>
      </c>
      <c r="C10" s="40" t="n">
        <v>4531.99</v>
      </c>
      <c r="D10" s="43" t="s">
        <v>2369</v>
      </c>
      <c r="E10" s="40" t="n">
        <v>44.04</v>
      </c>
      <c r="F10" s="40" t="n">
        <v>44.04</v>
      </c>
    </row>
    <row r="11" customFormat="false" ht="15" hidden="false" customHeight="false" outlineLevel="0" collapsed="false">
      <c r="A11" s="42" t="s">
        <v>2370</v>
      </c>
      <c r="B11" s="40" t="n">
        <v>0</v>
      </c>
      <c r="C11" s="40" t="n">
        <v>0</v>
      </c>
      <c r="D11" s="43" t="s">
        <v>2371</v>
      </c>
      <c r="E11" s="40" t="n">
        <v>0</v>
      </c>
      <c r="F11" s="40" t="n">
        <v>0</v>
      </c>
    </row>
    <row r="12" customFormat="false" ht="15" hidden="false" customHeight="false" outlineLevel="0" collapsed="false">
      <c r="A12" s="42" t="s">
        <v>2372</v>
      </c>
      <c r="B12" s="44" t="n">
        <v>65464.22</v>
      </c>
      <c r="C12" s="40" t="n">
        <v>22746.72</v>
      </c>
      <c r="D12" s="43" t="s">
        <v>2373</v>
      </c>
      <c r="E12" s="40" t="n">
        <v>0</v>
      </c>
      <c r="F12" s="40" t="n">
        <v>0</v>
      </c>
    </row>
    <row r="13" customFormat="false" ht="15" hidden="false" customHeight="false" outlineLevel="0" collapsed="false">
      <c r="A13" s="42" t="s">
        <v>2374</v>
      </c>
      <c r="B13" s="40" t="n">
        <v>0</v>
      </c>
      <c r="C13" s="40" t="n">
        <v>0</v>
      </c>
      <c r="D13" s="43" t="s">
        <v>2375</v>
      </c>
      <c r="E13" s="40" t="n">
        <v>0</v>
      </c>
      <c r="F13" s="40" t="n">
        <v>0</v>
      </c>
    </row>
    <row r="14" customFormat="false" ht="15" hidden="false" customHeight="false" outlineLevel="0" collapsed="false">
      <c r="A14" s="42" t="s">
        <v>2376</v>
      </c>
      <c r="B14" s="40" t="n">
        <v>0</v>
      </c>
      <c r="C14" s="40" t="n">
        <v>0</v>
      </c>
      <c r="D14" s="43" t="s">
        <v>2377</v>
      </c>
      <c r="E14" s="40" t="n">
        <v>0</v>
      </c>
      <c r="F14" s="40" t="n">
        <v>0</v>
      </c>
    </row>
    <row r="15" customFormat="false" ht="15" hidden="false" customHeight="false" outlineLevel="0" collapsed="false">
      <c r="A15" s="42" t="s">
        <v>2378</v>
      </c>
      <c r="B15" s="40" t="n">
        <v>0</v>
      </c>
      <c r="C15" s="40" t="n">
        <v>0</v>
      </c>
      <c r="D15" s="43" t="s">
        <v>2379</v>
      </c>
      <c r="E15" s="40" t="n">
        <v>0</v>
      </c>
      <c r="F15" s="40" t="n">
        <v>0</v>
      </c>
    </row>
    <row r="16" customFormat="false" ht="15" hidden="false" customHeight="false" outlineLevel="0" collapsed="false">
      <c r="A16" s="42" t="s">
        <v>2380</v>
      </c>
      <c r="B16" s="40" t="n">
        <v>0</v>
      </c>
      <c r="C16" s="40" t="n">
        <v>0</v>
      </c>
      <c r="D16" s="43" t="s">
        <v>2381</v>
      </c>
      <c r="E16" s="40" t="n">
        <v>7176.83</v>
      </c>
      <c r="F16" s="40" t="n">
        <v>13194.29</v>
      </c>
    </row>
    <row r="17" customFormat="false" ht="15" hidden="false" customHeight="false" outlineLevel="0" collapsed="false">
      <c r="A17" s="39" t="s">
        <v>2382</v>
      </c>
      <c r="B17" s="40" t="n">
        <f aca="false">SUM(B18:B24)</f>
        <v>57011.49</v>
      </c>
      <c r="C17" s="40" t="n">
        <f aca="false">SUM(C18:C24)</f>
        <v>57797.41</v>
      </c>
      <c r="D17" s="43" t="s">
        <v>2383</v>
      </c>
      <c r="E17" s="40" t="n">
        <v>0</v>
      </c>
      <c r="F17" s="40" t="n">
        <v>0</v>
      </c>
    </row>
    <row r="18" customFormat="false" ht="15" hidden="false" customHeight="false" outlineLevel="0" collapsed="false">
      <c r="A18" s="42" t="s">
        <v>2384</v>
      </c>
      <c r="B18" s="40" t="n">
        <v>0</v>
      </c>
      <c r="C18" s="40" t="n">
        <v>0</v>
      </c>
      <c r="D18" s="43" t="s">
        <v>2385</v>
      </c>
      <c r="E18" s="40" t="n">
        <v>0</v>
      </c>
      <c r="F18" s="40" t="n">
        <v>0</v>
      </c>
    </row>
    <row r="19" customFormat="false" ht="15" hidden="false" customHeight="false" outlineLevel="0" collapsed="false">
      <c r="A19" s="42" t="s">
        <v>2386</v>
      </c>
      <c r="B19" s="40" t="n">
        <v>0</v>
      </c>
      <c r="C19" s="40" t="n">
        <v>0</v>
      </c>
      <c r="D19" s="41" t="s">
        <v>2387</v>
      </c>
      <c r="E19" s="40" t="n">
        <f aca="false">SUM(E20:E22)</f>
        <v>0</v>
      </c>
      <c r="F19" s="40" t="n">
        <f aca="false">SUM(F20:F22)</f>
        <v>0</v>
      </c>
    </row>
    <row r="20" customFormat="false" ht="15" hidden="false" customHeight="false" outlineLevel="0" collapsed="false">
      <c r="A20" s="42" t="s">
        <v>2388</v>
      </c>
      <c r="B20" s="40" t="n">
        <v>55984.66</v>
      </c>
      <c r="C20" s="40" t="n">
        <v>55984.66</v>
      </c>
      <c r="D20" s="43" t="s">
        <v>2389</v>
      </c>
      <c r="E20" s="40" t="n">
        <v>0</v>
      </c>
      <c r="F20" s="40" t="n">
        <v>0</v>
      </c>
    </row>
    <row r="21" customFormat="false" ht="15" hidden="false" customHeight="false" outlineLevel="0" collapsed="false">
      <c r="A21" s="42" t="s">
        <v>2390</v>
      </c>
      <c r="B21" s="40" t="n">
        <v>1026.83</v>
      </c>
      <c r="C21" s="40" t="n">
        <v>1812.75</v>
      </c>
      <c r="D21" s="43" t="s">
        <v>2391</v>
      </c>
      <c r="E21" s="40" t="n">
        <v>0</v>
      </c>
      <c r="F21" s="40" t="n">
        <v>0</v>
      </c>
    </row>
    <row r="22" customFormat="false" ht="15" hidden="false" customHeight="false" outlineLevel="0" collapsed="false">
      <c r="A22" s="42" t="s">
        <v>2392</v>
      </c>
      <c r="B22" s="40" t="n">
        <v>0</v>
      </c>
      <c r="C22" s="40" t="n">
        <v>0</v>
      </c>
      <c r="D22" s="43" t="s">
        <v>2393</v>
      </c>
      <c r="E22" s="40" t="n">
        <v>0</v>
      </c>
      <c r="F22" s="40" t="n">
        <v>0</v>
      </c>
    </row>
    <row r="23" customFormat="false" ht="15" hidden="false" customHeight="false" outlineLevel="0" collapsed="false">
      <c r="A23" s="42" t="s">
        <v>2394</v>
      </c>
      <c r="B23" s="40" t="n">
        <v>0</v>
      </c>
      <c r="C23" s="40" t="n">
        <v>0</v>
      </c>
      <c r="D23" s="41" t="s">
        <v>2395</v>
      </c>
      <c r="E23" s="40" t="n">
        <f aca="false">E24+E25</f>
        <v>0</v>
      </c>
      <c r="F23" s="40" t="n">
        <f aca="false">F24+F25</f>
        <v>0</v>
      </c>
    </row>
    <row r="24" customFormat="false" ht="15" hidden="false" customHeight="false" outlineLevel="0" collapsed="false">
      <c r="A24" s="42" t="s">
        <v>2396</v>
      </c>
      <c r="B24" s="40" t="n">
        <v>0</v>
      </c>
      <c r="C24" s="40" t="n">
        <v>0</v>
      </c>
      <c r="D24" s="43" t="s">
        <v>2397</v>
      </c>
      <c r="E24" s="40" t="n">
        <v>0</v>
      </c>
      <c r="F24" s="40" t="n">
        <v>0</v>
      </c>
    </row>
    <row r="25" customFormat="false" ht="15" hidden="false" customHeight="false" outlineLevel="0" collapsed="false">
      <c r="A25" s="39" t="s">
        <v>2398</v>
      </c>
      <c r="B25" s="40" t="n">
        <f aca="false">SUM(B26:B30)</f>
        <v>0.03</v>
      </c>
      <c r="C25" s="40" t="n">
        <f aca="false">SUM(C26:C30)</f>
        <v>0.03</v>
      </c>
      <c r="D25" s="43" t="s">
        <v>2399</v>
      </c>
      <c r="E25" s="40" t="n">
        <v>0</v>
      </c>
      <c r="F25" s="40" t="n">
        <v>0</v>
      </c>
    </row>
    <row r="26" customFormat="false" ht="15" hidden="false" customHeight="false" outlineLevel="0" collapsed="false">
      <c r="A26" s="42" t="s">
        <v>2400</v>
      </c>
      <c r="B26" s="40" t="n">
        <v>0.03</v>
      </c>
      <c r="C26" s="40" t="n">
        <v>0.03</v>
      </c>
      <c r="D26" s="41" t="s">
        <v>2401</v>
      </c>
      <c r="E26" s="40" t="n">
        <v>0</v>
      </c>
      <c r="F26" s="40" t="n">
        <v>0</v>
      </c>
    </row>
    <row r="27" customFormat="false" ht="15" hidden="false" customHeight="false" outlineLevel="0" collapsed="false">
      <c r="A27" s="42" t="s">
        <v>2402</v>
      </c>
      <c r="B27" s="40" t="n">
        <v>0</v>
      </c>
      <c r="C27" s="40" t="n">
        <v>0</v>
      </c>
      <c r="D27" s="41" t="s">
        <v>2403</v>
      </c>
      <c r="E27" s="40" t="n">
        <f aca="false">SUM(E28:E30)</f>
        <v>0</v>
      </c>
      <c r="F27" s="40" t="n">
        <f aca="false">SUM(F28:F30)</f>
        <v>0</v>
      </c>
    </row>
    <row r="28" customFormat="false" ht="15" hidden="false" customHeight="false" outlineLevel="0" collapsed="false">
      <c r="A28" s="42" t="s">
        <v>2404</v>
      </c>
      <c r="B28" s="40" t="n">
        <v>0</v>
      </c>
      <c r="C28" s="40" t="n">
        <v>0</v>
      </c>
      <c r="D28" s="43" t="s">
        <v>2405</v>
      </c>
      <c r="E28" s="40" t="n">
        <v>0</v>
      </c>
      <c r="F28" s="40" t="n">
        <v>0</v>
      </c>
    </row>
    <row r="29" customFormat="false" ht="15" hidden="false" customHeight="false" outlineLevel="0" collapsed="false">
      <c r="A29" s="42" t="s">
        <v>2406</v>
      </c>
      <c r="B29" s="40" t="n">
        <v>0</v>
      </c>
      <c r="C29" s="40" t="n">
        <v>0</v>
      </c>
      <c r="D29" s="43" t="s">
        <v>2407</v>
      </c>
      <c r="E29" s="40" t="n">
        <v>0</v>
      </c>
      <c r="F29" s="40" t="n">
        <v>0</v>
      </c>
    </row>
    <row r="30" customFormat="false" ht="15" hidden="false" customHeight="false" outlineLevel="0" collapsed="false">
      <c r="A30" s="42" t="s">
        <v>2408</v>
      </c>
      <c r="B30" s="40" t="n">
        <v>0</v>
      </c>
      <c r="C30" s="40" t="n">
        <v>0</v>
      </c>
      <c r="D30" s="43" t="s">
        <v>2409</v>
      </c>
      <c r="E30" s="40" t="n">
        <v>0</v>
      </c>
      <c r="F30" s="40" t="n">
        <v>0</v>
      </c>
    </row>
    <row r="31" customFormat="false" ht="15" hidden="false" customHeight="false" outlineLevel="0" collapsed="false">
      <c r="A31" s="39" t="s">
        <v>2410</v>
      </c>
      <c r="B31" s="40" t="n">
        <f aca="false">SUM(B32:B36)</f>
        <v>0</v>
      </c>
      <c r="C31" s="40" t="n">
        <f aca="false">SUM(C32:C36)</f>
        <v>0</v>
      </c>
      <c r="D31" s="41" t="s">
        <v>2411</v>
      </c>
      <c r="E31" s="40" t="n">
        <f aca="false">SUM(E32:E37)</f>
        <v>0</v>
      </c>
      <c r="F31" s="40" t="n">
        <f aca="false">SUM(F32:F37)</f>
        <v>0</v>
      </c>
    </row>
    <row r="32" customFormat="false" ht="15" hidden="false" customHeight="false" outlineLevel="0" collapsed="false">
      <c r="A32" s="42" t="s">
        <v>2412</v>
      </c>
      <c r="B32" s="40" t="n">
        <v>0</v>
      </c>
      <c r="C32" s="40" t="n">
        <v>0</v>
      </c>
      <c r="D32" s="43" t="s">
        <v>2413</v>
      </c>
      <c r="E32" s="40" t="n">
        <v>0</v>
      </c>
      <c r="F32" s="40" t="n">
        <v>0</v>
      </c>
    </row>
    <row r="33" customFormat="false" ht="15" hidden="false" customHeight="false" outlineLevel="0" collapsed="false">
      <c r="A33" s="42" t="s">
        <v>2414</v>
      </c>
      <c r="B33" s="40" t="n">
        <v>0</v>
      </c>
      <c r="C33" s="40" t="n">
        <v>0</v>
      </c>
      <c r="D33" s="43" t="s">
        <v>2415</v>
      </c>
      <c r="E33" s="40" t="n">
        <v>0</v>
      </c>
      <c r="F33" s="40" t="n">
        <v>0</v>
      </c>
    </row>
    <row r="34" customFormat="false" ht="15" hidden="false" customHeight="false" outlineLevel="0" collapsed="false">
      <c r="A34" s="42" t="s">
        <v>2416</v>
      </c>
      <c r="B34" s="40" t="n">
        <v>0</v>
      </c>
      <c r="C34" s="40" t="n">
        <v>0</v>
      </c>
      <c r="D34" s="43" t="s">
        <v>2417</v>
      </c>
      <c r="E34" s="40" t="n">
        <v>0</v>
      </c>
      <c r="F34" s="40" t="n">
        <v>0</v>
      </c>
    </row>
    <row r="35" customFormat="false" ht="15" hidden="false" customHeight="false" outlineLevel="0" collapsed="false">
      <c r="A35" s="42" t="s">
        <v>2418</v>
      </c>
      <c r="B35" s="40" t="n">
        <v>0</v>
      </c>
      <c r="C35" s="40" t="n">
        <v>0</v>
      </c>
      <c r="D35" s="43" t="s">
        <v>2419</v>
      </c>
      <c r="E35" s="40" t="n">
        <v>0</v>
      </c>
      <c r="F35" s="40" t="n">
        <v>0</v>
      </c>
    </row>
    <row r="36" customFormat="false" ht="15" hidden="false" customHeight="false" outlineLevel="0" collapsed="false">
      <c r="A36" s="42" t="s">
        <v>2420</v>
      </c>
      <c r="B36" s="40" t="n">
        <v>0</v>
      </c>
      <c r="C36" s="40" t="n">
        <v>0</v>
      </c>
      <c r="D36" s="43" t="s">
        <v>2421</v>
      </c>
      <c r="E36" s="40" t="n">
        <v>0</v>
      </c>
      <c r="F36" s="40" t="n">
        <v>0</v>
      </c>
    </row>
    <row r="37" customFormat="false" ht="15" hidden="false" customHeight="false" outlineLevel="0" collapsed="false">
      <c r="A37" s="39" t="s">
        <v>2422</v>
      </c>
      <c r="B37" s="40" t="n">
        <v>5916</v>
      </c>
      <c r="C37" s="40" t="n">
        <v>5916</v>
      </c>
      <c r="D37" s="43" t="s">
        <v>2423</v>
      </c>
      <c r="E37" s="40" t="n">
        <v>0</v>
      </c>
      <c r="F37" s="40" t="n">
        <v>0</v>
      </c>
    </row>
    <row r="38" customFormat="false" ht="15" hidden="false" customHeight="false" outlineLevel="0" collapsed="false">
      <c r="A38" s="39" t="s">
        <v>2424</v>
      </c>
      <c r="B38" s="40" t="n">
        <f aca="false">SUM(B39:B40)</f>
        <v>0</v>
      </c>
      <c r="C38" s="40" t="n">
        <f aca="false">SUM(C39:C40)</f>
        <v>0</v>
      </c>
      <c r="D38" s="41" t="s">
        <v>2425</v>
      </c>
      <c r="E38" s="40" t="n">
        <f aca="false">SUM(E39:E41)</f>
        <v>37881.64</v>
      </c>
      <c r="F38" s="40" t="n">
        <f aca="false">SUM(F39:F41)</f>
        <v>37881.64</v>
      </c>
    </row>
    <row r="39" customFormat="false" ht="15" hidden="false" customHeight="false" outlineLevel="0" collapsed="false">
      <c r="A39" s="42" t="s">
        <v>2426</v>
      </c>
      <c r="B39" s="40" t="n">
        <v>0</v>
      </c>
      <c r="C39" s="40" t="n">
        <v>0</v>
      </c>
      <c r="D39" s="43" t="s">
        <v>2427</v>
      </c>
      <c r="E39" s="40" t="n">
        <v>0</v>
      </c>
      <c r="F39" s="40" t="n">
        <v>0</v>
      </c>
    </row>
    <row r="40" customFormat="false" ht="15" hidden="false" customHeight="false" outlineLevel="0" collapsed="false">
      <c r="A40" s="42" t="s">
        <v>2428</v>
      </c>
      <c r="B40" s="40" t="n">
        <v>0</v>
      </c>
      <c r="C40" s="40" t="n">
        <v>0</v>
      </c>
      <c r="D40" s="43" t="s">
        <v>2429</v>
      </c>
      <c r="E40" s="40" t="n">
        <v>0</v>
      </c>
      <c r="F40" s="40" t="n">
        <v>0</v>
      </c>
    </row>
    <row r="41" customFormat="false" ht="15" hidden="false" customHeight="false" outlineLevel="0" collapsed="false">
      <c r="A41" s="39" t="s">
        <v>2430</v>
      </c>
      <c r="B41" s="40" t="n">
        <f aca="false">SUM(B42:B45)</f>
        <v>0</v>
      </c>
      <c r="C41" s="40" t="n">
        <f aca="false">SUM(C42:C45)</f>
        <v>0</v>
      </c>
      <c r="D41" s="43" t="s">
        <v>2431</v>
      </c>
      <c r="E41" s="40" t="n">
        <v>37881.64</v>
      </c>
      <c r="F41" s="40" t="n">
        <v>37881.64</v>
      </c>
    </row>
    <row r="42" customFormat="false" ht="15" hidden="false" customHeight="false" outlineLevel="0" collapsed="false">
      <c r="A42" s="42" t="s">
        <v>2432</v>
      </c>
      <c r="B42" s="40" t="n">
        <v>0</v>
      </c>
      <c r="C42" s="40" t="n">
        <v>0</v>
      </c>
      <c r="D42" s="41" t="s">
        <v>2433</v>
      </c>
      <c r="E42" s="40" t="n">
        <f aca="false">SUM(E43:E45)</f>
        <v>0</v>
      </c>
      <c r="F42" s="40" t="n">
        <f aca="false">SUM(F43:F45)</f>
        <v>0</v>
      </c>
    </row>
    <row r="43" customFormat="false" ht="15" hidden="false" customHeight="false" outlineLevel="0" collapsed="false">
      <c r="A43" s="42" t="s">
        <v>2434</v>
      </c>
      <c r="B43" s="40" t="n">
        <v>0</v>
      </c>
      <c r="C43" s="40" t="n">
        <v>0</v>
      </c>
      <c r="D43" s="43" t="s">
        <v>2435</v>
      </c>
      <c r="E43" s="40" t="n">
        <v>0</v>
      </c>
      <c r="F43" s="40" t="n">
        <v>0</v>
      </c>
    </row>
    <row r="44" customFormat="false" ht="15" hidden="false" customHeight="false" outlineLevel="0" collapsed="false">
      <c r="A44" s="42" t="s">
        <v>2436</v>
      </c>
      <c r="B44" s="40" t="n">
        <v>0</v>
      </c>
      <c r="C44" s="40" t="n">
        <v>0</v>
      </c>
      <c r="D44" s="43" t="s">
        <v>2437</v>
      </c>
      <c r="E44" s="40" t="n">
        <v>0</v>
      </c>
      <c r="F44" s="40" t="n">
        <v>0</v>
      </c>
    </row>
    <row r="45" customFormat="false" ht="15" hidden="false" customHeight="false" outlineLevel="0" collapsed="false">
      <c r="A45" s="42" t="s">
        <v>2438</v>
      </c>
      <c r="B45" s="40" t="n">
        <v>0</v>
      </c>
      <c r="C45" s="40" t="n">
        <v>0</v>
      </c>
      <c r="D45" s="43" t="s">
        <v>2439</v>
      </c>
      <c r="E45" s="40" t="n">
        <v>0</v>
      </c>
      <c r="F45" s="40" t="n">
        <v>0</v>
      </c>
    </row>
    <row r="46" customFormat="false" ht="15" hidden="false" customHeight="false" outlineLevel="0" collapsed="false">
      <c r="A46" s="37"/>
      <c r="B46" s="37"/>
      <c r="C46" s="37"/>
      <c r="D46" s="37"/>
      <c r="E46" s="37"/>
      <c r="F46" s="37"/>
    </row>
    <row r="47" customFormat="false" ht="15" hidden="false" customHeight="false" outlineLevel="0" collapsed="false">
      <c r="A47" s="45" t="s">
        <v>2440</v>
      </c>
      <c r="B47" s="46" t="n">
        <f aca="false">B9+B17+B25+B31+B37+B38+B41</f>
        <v>137353.75</v>
      </c>
      <c r="C47" s="46" t="n">
        <f aca="false">C9+C17+C25+C31+C37+C38+C41</f>
        <v>90992.15</v>
      </c>
      <c r="D47" s="38" t="s">
        <v>2441</v>
      </c>
      <c r="E47" s="46" t="n">
        <f aca="false">E9+E19+E23+E26+E27+E31+E38+E42</f>
        <v>45102.51</v>
      </c>
      <c r="F47" s="46" t="n">
        <f aca="false">F9+F19+F23+F26+F27+F31+F38+F42</f>
        <v>51119.97</v>
      </c>
    </row>
    <row r="48" customFormat="false" ht="15" hidden="false" customHeight="false" outlineLevel="0" collapsed="false">
      <c r="A48" s="37"/>
      <c r="B48" s="37"/>
      <c r="C48" s="37"/>
      <c r="D48" s="37"/>
      <c r="E48" s="37"/>
      <c r="F48" s="37"/>
    </row>
    <row r="49" customFormat="false" ht="15" hidden="false" customHeight="false" outlineLevel="0" collapsed="false">
      <c r="A49" s="36" t="s">
        <v>2442</v>
      </c>
      <c r="B49" s="37"/>
      <c r="C49" s="37"/>
      <c r="D49" s="38" t="s">
        <v>2443</v>
      </c>
      <c r="E49" s="37"/>
      <c r="F49" s="37"/>
    </row>
    <row r="50" customFormat="false" ht="15" hidden="false" customHeight="false" outlineLevel="0" collapsed="false">
      <c r="A50" s="39" t="s">
        <v>2444</v>
      </c>
      <c r="B50" s="40" t="n">
        <v>0</v>
      </c>
      <c r="C50" s="40" t="n">
        <v>0</v>
      </c>
      <c r="D50" s="41" t="s">
        <v>2445</v>
      </c>
      <c r="E50" s="40" t="n">
        <v>0</v>
      </c>
      <c r="F50" s="40" t="n">
        <v>0</v>
      </c>
    </row>
    <row r="51" customFormat="false" ht="15" hidden="false" customHeight="false" outlineLevel="0" collapsed="false">
      <c r="A51" s="39" t="s">
        <v>2446</v>
      </c>
      <c r="B51" s="40" t="n">
        <v>0</v>
      </c>
      <c r="C51" s="40" t="n">
        <v>0</v>
      </c>
      <c r="D51" s="41" t="s">
        <v>2447</v>
      </c>
      <c r="E51" s="40" t="n">
        <v>0</v>
      </c>
      <c r="F51" s="40" t="n">
        <v>0</v>
      </c>
    </row>
    <row r="52" customFormat="false" ht="15" hidden="false" customHeight="false" outlineLevel="0" collapsed="false">
      <c r="A52" s="39" t="s">
        <v>2448</v>
      </c>
      <c r="B52" s="40" t="n">
        <v>0</v>
      </c>
      <c r="C52" s="40" t="n">
        <v>0</v>
      </c>
      <c r="D52" s="41" t="s">
        <v>2449</v>
      </c>
      <c r="E52" s="40" t="n">
        <v>0</v>
      </c>
      <c r="F52" s="40" t="n">
        <v>0</v>
      </c>
    </row>
    <row r="53" customFormat="false" ht="15" hidden="false" customHeight="false" outlineLevel="0" collapsed="false">
      <c r="A53" s="39" t="s">
        <v>2450</v>
      </c>
      <c r="B53" s="40" t="n">
        <v>1115149.55</v>
      </c>
      <c r="C53" s="40" t="n">
        <v>1094250.55</v>
      </c>
      <c r="D53" s="41" t="s">
        <v>2451</v>
      </c>
      <c r="E53" s="40" t="n">
        <v>0</v>
      </c>
      <c r="F53" s="40" t="n">
        <v>0</v>
      </c>
    </row>
    <row r="54" customFormat="false" ht="15" hidden="false" customHeight="false" outlineLevel="0" collapsed="false">
      <c r="A54" s="39" t="s">
        <v>2452</v>
      </c>
      <c r="B54" s="40" t="n">
        <v>0</v>
      </c>
      <c r="C54" s="40" t="n">
        <v>0</v>
      </c>
      <c r="D54" s="41" t="s">
        <v>2453</v>
      </c>
      <c r="E54" s="40" t="n">
        <v>0</v>
      </c>
      <c r="F54" s="40" t="n">
        <v>0</v>
      </c>
    </row>
    <row r="55" customFormat="false" ht="15" hidden="false" customHeight="false" outlineLevel="0" collapsed="false">
      <c r="A55" s="39" t="s">
        <v>2454</v>
      </c>
      <c r="B55" s="40" t="n">
        <v>-373049.39</v>
      </c>
      <c r="C55" s="40" t="n">
        <v>-373049.39</v>
      </c>
      <c r="D55" s="47" t="s">
        <v>2455</v>
      </c>
      <c r="E55" s="40" t="n">
        <v>0</v>
      </c>
      <c r="F55" s="40" t="n">
        <v>0</v>
      </c>
    </row>
    <row r="56" customFormat="false" ht="15" hidden="false" customHeight="false" outlineLevel="0" collapsed="false">
      <c r="A56" s="39" t="s">
        <v>2456</v>
      </c>
      <c r="B56" s="40" t="n">
        <v>0</v>
      </c>
      <c r="C56" s="40" t="n">
        <v>0</v>
      </c>
      <c r="D56" s="37"/>
      <c r="E56" s="37"/>
      <c r="F56" s="37"/>
    </row>
    <row r="57" customFormat="false" ht="15" hidden="false" customHeight="false" outlineLevel="0" collapsed="false">
      <c r="A57" s="39" t="s">
        <v>2457</v>
      </c>
      <c r="B57" s="40" t="n">
        <v>0</v>
      </c>
      <c r="C57" s="40" t="n">
        <v>0</v>
      </c>
      <c r="D57" s="38" t="s">
        <v>2458</v>
      </c>
      <c r="E57" s="46" t="n">
        <f aca="false">SUM(E50:E55)</f>
        <v>0</v>
      </c>
      <c r="F57" s="46" t="n">
        <f aca="false">SUM(F50:F55)</f>
        <v>0</v>
      </c>
    </row>
    <row r="58" customFormat="false" ht="15" hidden="false" customHeight="false" outlineLevel="0" collapsed="false">
      <c r="A58" s="39" t="s">
        <v>2459</v>
      </c>
      <c r="B58" s="40" t="n">
        <v>0</v>
      </c>
      <c r="C58" s="40" t="n">
        <v>0</v>
      </c>
      <c r="D58" s="37"/>
      <c r="E58" s="37"/>
      <c r="F58" s="37"/>
    </row>
    <row r="59" customFormat="false" ht="15" hidden="false" customHeight="false" outlineLevel="0" collapsed="false">
      <c r="A59" s="37"/>
      <c r="B59" s="37"/>
      <c r="C59" s="37"/>
      <c r="D59" s="38" t="s">
        <v>2460</v>
      </c>
      <c r="E59" s="46" t="n">
        <f aca="false">E47+E57</f>
        <v>45102.51</v>
      </c>
      <c r="F59" s="46" t="n">
        <f aca="false">F47+F57</f>
        <v>51119.97</v>
      </c>
    </row>
    <row r="60" customFormat="false" ht="15" hidden="false" customHeight="false" outlineLevel="0" collapsed="false">
      <c r="A60" s="45" t="s">
        <v>2461</v>
      </c>
      <c r="B60" s="46" t="n">
        <f aca="false">SUM(B50:B58)</f>
        <v>742100.16</v>
      </c>
      <c r="C60" s="46" t="n">
        <f aca="false">SUM(C50:C58)</f>
        <v>721201.16</v>
      </c>
      <c r="D60" s="37"/>
      <c r="E60" s="37"/>
      <c r="F60" s="37"/>
    </row>
    <row r="61" customFormat="false" ht="15" hidden="false" customHeight="false" outlineLevel="0" collapsed="false">
      <c r="A61" s="37"/>
      <c r="B61" s="37"/>
      <c r="C61" s="37"/>
      <c r="D61" s="48" t="s">
        <v>2462</v>
      </c>
      <c r="E61" s="49"/>
      <c r="F61" s="49"/>
    </row>
    <row r="62" customFormat="false" ht="15" hidden="false" customHeight="false" outlineLevel="0" collapsed="false">
      <c r="A62" s="45" t="s">
        <v>2463</v>
      </c>
      <c r="B62" s="46" t="n">
        <f aca="false">SUM(B47+B60)</f>
        <v>879453.91</v>
      </c>
      <c r="C62" s="46" t="n">
        <f aca="false">SUM(C47+C60)</f>
        <v>812193.31</v>
      </c>
      <c r="D62" s="37"/>
      <c r="E62" s="37"/>
      <c r="F62" s="37"/>
    </row>
    <row r="63" customFormat="false" ht="15" hidden="false" customHeight="false" outlineLevel="0" collapsed="false">
      <c r="A63" s="37"/>
      <c r="B63" s="37"/>
      <c r="C63" s="37"/>
      <c r="D63" s="50" t="s">
        <v>2464</v>
      </c>
      <c r="E63" s="44" t="n">
        <f aca="false">SUM(E64:E66)</f>
        <v>695987.47</v>
      </c>
      <c r="F63" s="44" t="n">
        <f aca="false">SUM(F64:F66)</f>
        <v>695987.47</v>
      </c>
    </row>
    <row r="64" customFormat="false" ht="15" hidden="false" customHeight="false" outlineLevel="0" collapsed="false">
      <c r="A64" s="37"/>
      <c r="B64" s="37"/>
      <c r="C64" s="37"/>
      <c r="D64" s="41" t="s">
        <v>2465</v>
      </c>
      <c r="E64" s="44" t="n">
        <v>562072.71</v>
      </c>
      <c r="F64" s="44" t="n">
        <v>562072.71</v>
      </c>
    </row>
    <row r="65" customFormat="false" ht="15" hidden="false" customHeight="false" outlineLevel="0" collapsed="false">
      <c r="A65" s="37"/>
      <c r="B65" s="37"/>
      <c r="C65" s="37"/>
      <c r="D65" s="47" t="s">
        <v>2466</v>
      </c>
      <c r="E65" s="44" t="n">
        <v>0</v>
      </c>
      <c r="F65" s="44" t="n">
        <v>0</v>
      </c>
    </row>
    <row r="66" customFormat="false" ht="15" hidden="false" customHeight="false" outlineLevel="0" collapsed="false">
      <c r="A66" s="37"/>
      <c r="B66" s="37"/>
      <c r="C66" s="37"/>
      <c r="D66" s="41" t="s">
        <v>2467</v>
      </c>
      <c r="E66" s="44" t="n">
        <v>133914.76</v>
      </c>
      <c r="F66" s="44" t="n">
        <v>133914.76</v>
      </c>
    </row>
    <row r="67" customFormat="false" ht="15" hidden="false" customHeight="false" outlineLevel="0" collapsed="false">
      <c r="A67" s="37"/>
      <c r="B67" s="37"/>
      <c r="C67" s="37"/>
      <c r="D67" s="37"/>
      <c r="E67" s="37"/>
      <c r="F67" s="37"/>
    </row>
    <row r="68" customFormat="false" ht="15" hidden="false" customHeight="false" outlineLevel="0" collapsed="false">
      <c r="A68" s="37"/>
      <c r="B68" s="37"/>
      <c r="C68" s="37"/>
      <c r="D68" s="50" t="s">
        <v>2468</v>
      </c>
      <c r="E68" s="44" t="n">
        <f aca="false">SUM(E69:E73)</f>
        <v>138363.93</v>
      </c>
      <c r="F68" s="44" t="n">
        <f aca="false">SUM(F69:F73)</f>
        <v>65085.87</v>
      </c>
    </row>
    <row r="69" customFormat="false" ht="15" hidden="false" customHeight="false" outlineLevel="0" collapsed="false">
      <c r="A69" s="51"/>
      <c r="B69" s="37"/>
      <c r="C69" s="37"/>
      <c r="D69" s="41" t="s">
        <v>2469</v>
      </c>
      <c r="E69" s="44" t="n">
        <v>73278.06</v>
      </c>
      <c r="F69" s="44" t="n">
        <v>58395.18</v>
      </c>
    </row>
    <row r="70" customFormat="false" ht="15" hidden="false" customHeight="false" outlineLevel="0" collapsed="false">
      <c r="A70" s="51"/>
      <c r="B70" s="37"/>
      <c r="C70" s="37"/>
      <c r="D70" s="41" t="s">
        <v>2470</v>
      </c>
      <c r="E70" s="44" t="n">
        <v>65085.87</v>
      </c>
      <c r="F70" s="44" t="n">
        <v>6690.69</v>
      </c>
    </row>
    <row r="71" customFormat="false" ht="15" hidden="false" customHeight="false" outlineLevel="0" collapsed="false">
      <c r="A71" s="51"/>
      <c r="B71" s="37"/>
      <c r="C71" s="37"/>
      <c r="D71" s="41" t="s">
        <v>2471</v>
      </c>
      <c r="E71" s="44" t="n">
        <v>0</v>
      </c>
      <c r="F71" s="44" t="n">
        <v>0</v>
      </c>
    </row>
    <row r="72" customFormat="false" ht="15" hidden="false" customHeight="false" outlineLevel="0" collapsed="false">
      <c r="A72" s="51"/>
      <c r="B72" s="37"/>
      <c r="C72" s="37"/>
      <c r="D72" s="41" t="s">
        <v>2472</v>
      </c>
      <c r="E72" s="44" t="n">
        <v>0</v>
      </c>
      <c r="F72" s="44" t="n">
        <v>0</v>
      </c>
    </row>
    <row r="73" customFormat="false" ht="15" hidden="false" customHeight="false" outlineLevel="0" collapsed="false">
      <c r="A73" s="51"/>
      <c r="B73" s="37"/>
      <c r="C73" s="37"/>
      <c r="D73" s="41" t="s">
        <v>2473</v>
      </c>
      <c r="E73" s="44" t="n">
        <v>0</v>
      </c>
      <c r="F73" s="44" t="n">
        <v>0</v>
      </c>
    </row>
    <row r="74" customFormat="false" ht="15" hidden="false" customHeight="false" outlineLevel="0" collapsed="false">
      <c r="A74" s="51"/>
      <c r="B74" s="37"/>
      <c r="C74" s="37"/>
      <c r="D74" s="37"/>
      <c r="E74" s="37"/>
      <c r="F74" s="37"/>
    </row>
    <row r="75" customFormat="false" ht="15" hidden="false" customHeight="false" outlineLevel="0" collapsed="false">
      <c r="A75" s="51"/>
      <c r="B75" s="37"/>
      <c r="C75" s="37"/>
      <c r="D75" s="50" t="s">
        <v>2474</v>
      </c>
      <c r="E75" s="44" t="n">
        <f aca="false">E76+E77</f>
        <v>0</v>
      </c>
      <c r="F75" s="44" t="n">
        <f aca="false">F76+F77</f>
        <v>0</v>
      </c>
    </row>
    <row r="76" customFormat="false" ht="15" hidden="false" customHeight="false" outlineLevel="0" collapsed="false">
      <c r="A76" s="51"/>
      <c r="B76" s="37"/>
      <c r="C76" s="37"/>
      <c r="D76" s="41" t="s">
        <v>2475</v>
      </c>
      <c r="E76" s="40" t="n">
        <v>0</v>
      </c>
      <c r="F76" s="40" t="n">
        <v>0</v>
      </c>
    </row>
    <row r="77" customFormat="false" ht="15" hidden="false" customHeight="false" outlineLevel="0" collapsed="false">
      <c r="A77" s="51"/>
      <c r="B77" s="37"/>
      <c r="C77" s="37"/>
      <c r="D77" s="41" t="s">
        <v>2476</v>
      </c>
      <c r="E77" s="40" t="n">
        <v>0</v>
      </c>
      <c r="F77" s="40" t="n">
        <v>0</v>
      </c>
    </row>
    <row r="78" customFormat="false" ht="15" hidden="false" customHeight="false" outlineLevel="0" collapsed="false">
      <c r="A78" s="51"/>
      <c r="B78" s="37"/>
      <c r="C78" s="37"/>
      <c r="D78" s="37"/>
      <c r="E78" s="37"/>
      <c r="F78" s="37"/>
    </row>
    <row r="79" customFormat="false" ht="15" hidden="false" customHeight="false" outlineLevel="0" collapsed="false">
      <c r="A79" s="51"/>
      <c r="B79" s="37"/>
      <c r="C79" s="37"/>
      <c r="D79" s="38" t="s">
        <v>2477</v>
      </c>
      <c r="E79" s="46" t="n">
        <f aca="false">E63+E68+E75</f>
        <v>834351.4</v>
      </c>
      <c r="F79" s="46" t="n">
        <f aca="false">F63+F68+F75</f>
        <v>761073.34</v>
      </c>
    </row>
    <row r="80" customFormat="false" ht="15" hidden="false" customHeight="false" outlineLevel="0" collapsed="false">
      <c r="A80" s="51"/>
      <c r="B80" s="37"/>
      <c r="C80" s="37"/>
      <c r="D80" s="37"/>
      <c r="E80" s="37"/>
      <c r="F80" s="37"/>
    </row>
    <row r="81" customFormat="false" ht="15" hidden="false" customHeight="false" outlineLevel="0" collapsed="false">
      <c r="A81" s="51"/>
      <c r="B81" s="37"/>
      <c r="C81" s="37"/>
      <c r="D81" s="38" t="s">
        <v>2478</v>
      </c>
      <c r="E81" s="46" t="n">
        <f aca="false">E59+E79</f>
        <v>879453.91</v>
      </c>
      <c r="F81" s="46" t="n">
        <f aca="false">F59+F79</f>
        <v>812193.31</v>
      </c>
    </row>
    <row r="82" customFormat="false" ht="15" hidden="false" customHeight="false" outlineLevel="0" collapsed="false">
      <c r="A82" s="52"/>
      <c r="B82" s="53"/>
      <c r="C82" s="53"/>
      <c r="D82" s="53"/>
      <c r="E82" s="53"/>
      <c r="F82" s="53"/>
    </row>
  </sheetData>
  <sheetProtection sheet="true" password="ddcf" objects="true" scenarios="true"/>
  <mergeCells count="5">
    <mergeCell ref="A1:F1"/>
    <mergeCell ref="A2:F2"/>
    <mergeCell ref="A3:F3"/>
    <mergeCell ref="A4:F4"/>
    <mergeCell ref="A5:F5"/>
  </mergeCells>
  <dataValidations count="3">
    <dataValidation allowBlank="true" operator="between" prompt="20XN (d)" showDropDown="false" showErrorMessage="true" showInputMessage="true" sqref="B6 E6" type="none">
      <formula1>0</formula1>
      <formula2>0</formula2>
    </dataValidation>
    <dataValidation allowBlank="true" operator="between" prompt="31 de diciembre de 20XN-1 (e)" showDropDown="false" showErrorMessage="true" showInputMessage="true" sqref="C6 F6" type="none">
      <formula1>0</formula1>
      <formula2>0</formula2>
    </dataValidation>
    <dataValidation allowBlank="true" operator="between" showDropDown="false" showErrorMessage="true" showInputMessage="true" sqref="B9:C62 E9:F45 E47:F47 E50:F81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4" activeCellId="0" sqref="A34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1.43"/>
    <col collapsed="false" customWidth="true" hidden="false" outlineLevel="0" max="14" min="2" style="0" width="3"/>
    <col collapsed="false" customWidth="true" hidden="false" outlineLevel="0" max="15" min="15" style="0" width="63.43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2488</v>
      </c>
      <c r="Q1" s="0" t="s">
        <v>2489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 s="0" t="n">
        <v>1</v>
      </c>
      <c r="C2" s="0" t="n">
        <v>1</v>
      </c>
      <c r="I2" s="0" t="s">
        <v>2362</v>
      </c>
      <c r="P2" s="54" t="s">
        <v>2490</v>
      </c>
      <c r="Q2" s="54" t="s">
        <v>2490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 s="0" t="n">
        <v>1</v>
      </c>
      <c r="C3" s="0" t="n">
        <v>1</v>
      </c>
      <c r="D3" s="0" t="n">
        <v>1</v>
      </c>
      <c r="J3" s="0" t="s">
        <v>2364</v>
      </c>
      <c r="P3" s="54" t="s">
        <v>2490</v>
      </c>
      <c r="Q3" s="54" t="s">
        <v>2490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1,1,1,1,0,0,0</v>
      </c>
      <c r="B4" s="0" t="n">
        <v>1</v>
      </c>
      <c r="C4" s="0" t="n">
        <v>1</v>
      </c>
      <c r="D4" s="0" t="n">
        <v>1</v>
      </c>
      <c r="E4" s="0" t="n">
        <v>1</v>
      </c>
      <c r="K4" s="0" t="s">
        <v>2491</v>
      </c>
      <c r="P4" s="54" t="n">
        <f aca="false">'Formato 1'!B9</f>
        <v>74426.23</v>
      </c>
      <c r="Q4" s="54" t="n">
        <f aca="false">'Formato 1'!C9</f>
        <v>27278.71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1,1,1,1,1,0,0</v>
      </c>
      <c r="B5" s="0" t="n">
        <v>1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2492</v>
      </c>
      <c r="P5" s="54" t="n">
        <f aca="false">'Formato 1'!B10</f>
        <v>8962.01</v>
      </c>
      <c r="Q5" s="54" t="n">
        <f aca="false">'Formato 1'!C10</f>
        <v>4531.99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1,1,1,1,2,0,0</v>
      </c>
      <c r="B6" s="0" t="n">
        <v>1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2493</v>
      </c>
      <c r="P6" s="54" t="n">
        <f aca="false">'Formato 1'!B11</f>
        <v>0</v>
      </c>
      <c r="Q6" s="54" t="n">
        <f aca="false">'Formato 1'!C11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1,1,1,1,3,0,0</v>
      </c>
      <c r="B7" s="0" t="n">
        <v>1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2494</v>
      </c>
      <c r="P7" s="54" t="n">
        <f aca="false">'Formato 1'!B12</f>
        <v>65464.22</v>
      </c>
      <c r="Q7" s="54" t="n">
        <f aca="false">'Formato 1'!C12</f>
        <v>22746.72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1,1,1,1,4,0,0</v>
      </c>
      <c r="B8" s="0" t="n">
        <v>1</v>
      </c>
      <c r="C8" s="0" t="n">
        <v>1</v>
      </c>
      <c r="D8" s="0" t="n">
        <v>1</v>
      </c>
      <c r="E8" s="0" t="n">
        <v>1</v>
      </c>
      <c r="F8" s="0" t="n">
        <v>4</v>
      </c>
      <c r="L8" s="0" t="s">
        <v>2495</v>
      </c>
      <c r="P8" s="54" t="n">
        <f aca="false">'Formato 1'!B13</f>
        <v>0</v>
      </c>
      <c r="Q8" s="54" t="n">
        <f aca="false">'Formato 1'!C13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1,1,1,1,5,0,0</v>
      </c>
      <c r="B9" s="0" t="n">
        <v>1</v>
      </c>
      <c r="C9" s="0" t="n">
        <v>1</v>
      </c>
      <c r="D9" s="0" t="n">
        <v>1</v>
      </c>
      <c r="E9" s="0" t="n">
        <v>1</v>
      </c>
      <c r="F9" s="0" t="n">
        <v>5</v>
      </c>
      <c r="L9" s="0" t="s">
        <v>2496</v>
      </c>
      <c r="P9" s="54" t="n">
        <f aca="false">'Formato 1'!B14</f>
        <v>0</v>
      </c>
      <c r="Q9" s="54" t="n">
        <f aca="false">'Formato 1'!C14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1,1,1,1,6,0,0</v>
      </c>
      <c r="B10" s="0" t="n">
        <v>1</v>
      </c>
      <c r="C10" s="0" t="n">
        <v>1</v>
      </c>
      <c r="D10" s="0" t="n">
        <v>1</v>
      </c>
      <c r="E10" s="0" t="n">
        <v>1</v>
      </c>
      <c r="F10" s="0" t="n">
        <v>6</v>
      </c>
      <c r="L10" s="0" t="s">
        <v>2497</v>
      </c>
      <c r="P10" s="54" t="n">
        <f aca="false">'Formato 1'!B15</f>
        <v>0</v>
      </c>
      <c r="Q10" s="54" t="n">
        <f aca="false">'Formato 1'!C15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1,1,1,1,7,0,0</v>
      </c>
      <c r="B11" s="0" t="n">
        <v>1</v>
      </c>
      <c r="C11" s="0" t="n">
        <v>1</v>
      </c>
      <c r="D11" s="0" t="n">
        <v>1</v>
      </c>
      <c r="E11" s="0" t="n">
        <v>1</v>
      </c>
      <c r="F11" s="0" t="n">
        <v>7</v>
      </c>
      <c r="L11" s="0" t="s">
        <v>2498</v>
      </c>
      <c r="P11" s="54" t="n">
        <f aca="false">'Formato 1'!B16</f>
        <v>0</v>
      </c>
      <c r="Q11" s="54" t="n">
        <f aca="false">'Formato 1'!C16</f>
        <v>0</v>
      </c>
    </row>
    <row r="12" customFormat="false" ht="15" hidden="false" customHeight="false" outlineLevel="0" collapsed="false">
      <c r="A12" s="0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1,1,1,2,0,0,0</v>
      </c>
      <c r="B12" s="0" t="n">
        <v>1</v>
      </c>
      <c r="C12" s="0" t="n">
        <v>1</v>
      </c>
      <c r="D12" s="0" t="n">
        <v>1</v>
      </c>
      <c r="E12" s="0" t="n">
        <v>2</v>
      </c>
      <c r="K12" s="0" t="s">
        <v>2499</v>
      </c>
      <c r="P12" s="54" t="n">
        <f aca="false">'Formato 1'!B17</f>
        <v>57011.49</v>
      </c>
      <c r="Q12" s="54" t="n">
        <f aca="false">'Formato 1'!C17</f>
        <v>57797.41</v>
      </c>
    </row>
    <row r="13" customFormat="false" ht="15" hidden="false" customHeight="false" outlineLevel="0" collapsed="false">
      <c r="A13" s="0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1,1,1,2,1,0,0</v>
      </c>
      <c r="B13" s="0" t="n">
        <v>1</v>
      </c>
      <c r="C13" s="0" t="n">
        <v>1</v>
      </c>
      <c r="D13" s="0" t="n">
        <v>1</v>
      </c>
      <c r="E13" s="0" t="n">
        <v>2</v>
      </c>
      <c r="F13" s="0" t="n">
        <v>1</v>
      </c>
      <c r="L13" s="0" t="s">
        <v>2500</v>
      </c>
      <c r="P13" s="54" t="n">
        <f aca="false">'Formato 1'!B18</f>
        <v>0</v>
      </c>
      <c r="Q13" s="54" t="n">
        <f aca="false">'Formato 1'!C18</f>
        <v>0</v>
      </c>
    </row>
    <row r="14" customFormat="false" ht="15" hidden="false" customHeight="false" outlineLevel="0" collapsed="false">
      <c r="A14" s="0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1,1,1,2,2,0,0</v>
      </c>
      <c r="B14" s="0" t="n">
        <v>1</v>
      </c>
      <c r="C14" s="0" t="n">
        <v>1</v>
      </c>
      <c r="D14" s="0" t="n">
        <v>1</v>
      </c>
      <c r="E14" s="0" t="n">
        <v>2</v>
      </c>
      <c r="F14" s="0" t="n">
        <v>2</v>
      </c>
      <c r="L14" s="0" t="s">
        <v>2501</v>
      </c>
      <c r="P14" s="54" t="n">
        <f aca="false">'Formato 1'!B19</f>
        <v>0</v>
      </c>
      <c r="Q14" s="54" t="n">
        <f aca="false">'Formato 1'!C19</f>
        <v>0</v>
      </c>
    </row>
    <row r="15" customFormat="false" ht="15" hidden="false" customHeight="false" outlineLevel="0" collapsed="false">
      <c r="A15" s="0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1,1,1,2,3,0,0</v>
      </c>
      <c r="B15" s="0" t="n">
        <v>1</v>
      </c>
      <c r="C15" s="0" t="n">
        <v>1</v>
      </c>
      <c r="D15" s="0" t="n">
        <v>1</v>
      </c>
      <c r="E15" s="0" t="n">
        <v>2</v>
      </c>
      <c r="F15" s="0" t="n">
        <v>3</v>
      </c>
      <c r="L15" s="0" t="s">
        <v>2502</v>
      </c>
      <c r="P15" s="54" t="n">
        <f aca="false">'Formato 1'!B20</f>
        <v>55984.66</v>
      </c>
      <c r="Q15" s="54" t="n">
        <f aca="false">'Formato 1'!C20</f>
        <v>55984.66</v>
      </c>
    </row>
    <row r="16" customFormat="false" ht="15" hidden="false" customHeight="false" outlineLevel="0" collapsed="false">
      <c r="A16" s="0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1,1,1,2,4,0,0</v>
      </c>
      <c r="B16" s="0" t="n">
        <v>1</v>
      </c>
      <c r="C16" s="0" t="n">
        <v>1</v>
      </c>
      <c r="D16" s="0" t="n">
        <v>1</v>
      </c>
      <c r="E16" s="0" t="n">
        <v>2</v>
      </c>
      <c r="F16" s="0" t="n">
        <v>4</v>
      </c>
      <c r="L16" s="0" t="s">
        <v>2503</v>
      </c>
      <c r="P16" s="54" t="n">
        <f aca="false">'Formato 1'!B21</f>
        <v>1026.83</v>
      </c>
      <c r="Q16" s="54" t="n">
        <f aca="false">'Formato 1'!C21</f>
        <v>1812.75</v>
      </c>
    </row>
    <row r="17" customFormat="false" ht="15" hidden="false" customHeight="false" outlineLevel="0" collapsed="false">
      <c r="A17" s="0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1,1,1,2,5,0,0</v>
      </c>
      <c r="B17" s="0" t="n">
        <v>1</v>
      </c>
      <c r="C17" s="0" t="n">
        <v>1</v>
      </c>
      <c r="D17" s="0" t="n">
        <v>1</v>
      </c>
      <c r="E17" s="0" t="n">
        <v>2</v>
      </c>
      <c r="F17" s="0" t="n">
        <v>5</v>
      </c>
      <c r="L17" s="0" t="s">
        <v>2504</v>
      </c>
      <c r="P17" s="54" t="n">
        <f aca="false">'Formato 1'!B22</f>
        <v>0</v>
      </c>
      <c r="Q17" s="54" t="n">
        <f aca="false">'Formato 1'!C22</f>
        <v>0</v>
      </c>
    </row>
    <row r="18" customFormat="false" ht="15" hidden="false" customHeight="false" outlineLevel="0" collapsed="false">
      <c r="A18" s="0" t="str">
        <f aca="false">IF(LEN(CLEAN(B18))=0,"0",B18)&amp;","&amp;IF(LEN(CLEAN(C18))=0,"0",C18)&amp;","&amp;IF(LEN(CLEAN(D18))=0,"0",D18)&amp;","&amp;IF(LEN(CLEAN(E18))=0,"0",E18)&amp;","&amp;IF(LEN(CLEAN(F18))=0,"0",F18)&amp;","&amp;IF(LEN(CLEAN(G18))=0,"0",G18)&amp;","&amp;IF(LEN(CLEAN(H18))=0,"0",H18)</f>
        <v>1,1,1,2,6,0,0</v>
      </c>
      <c r="B18" s="0" t="n">
        <v>1</v>
      </c>
      <c r="C18" s="0" t="n">
        <v>1</v>
      </c>
      <c r="D18" s="0" t="n">
        <v>1</v>
      </c>
      <c r="E18" s="0" t="n">
        <v>2</v>
      </c>
      <c r="F18" s="0" t="n">
        <v>6</v>
      </c>
      <c r="L18" s="0" t="s">
        <v>2505</v>
      </c>
      <c r="P18" s="54" t="n">
        <f aca="false">'Formato 1'!B23</f>
        <v>0</v>
      </c>
      <c r="Q18" s="54" t="n">
        <f aca="false">'Formato 1'!C23</f>
        <v>0</v>
      </c>
    </row>
    <row r="19" customFormat="false" ht="15" hidden="false" customHeight="false" outlineLevel="0" collapsed="false">
      <c r="A19" s="0" t="str">
        <f aca="false">IF(LEN(CLEAN(B19))=0,"0",B19)&amp;","&amp;IF(LEN(CLEAN(C19))=0,"0",C19)&amp;","&amp;IF(LEN(CLEAN(D19))=0,"0",D19)&amp;","&amp;IF(LEN(CLEAN(E19))=0,"0",E19)&amp;","&amp;IF(LEN(CLEAN(F19))=0,"0",F19)&amp;","&amp;IF(LEN(CLEAN(G19))=0,"0",G19)&amp;","&amp;IF(LEN(CLEAN(H19))=0,"0",H19)</f>
        <v>1,1,1,2,7,0,0</v>
      </c>
      <c r="B19" s="0" t="n">
        <v>1</v>
      </c>
      <c r="C19" s="0" t="n">
        <v>1</v>
      </c>
      <c r="D19" s="0" t="n">
        <v>1</v>
      </c>
      <c r="E19" s="0" t="n">
        <v>2</v>
      </c>
      <c r="F19" s="0" t="n">
        <v>7</v>
      </c>
      <c r="L19" s="0" t="s">
        <v>2506</v>
      </c>
      <c r="P19" s="54" t="n">
        <f aca="false">'Formato 1'!B24</f>
        <v>0</v>
      </c>
      <c r="Q19" s="54" t="n">
        <f aca="false">'Formato 1'!C24</f>
        <v>0</v>
      </c>
    </row>
    <row r="20" customFormat="false" ht="15" hidden="false" customHeight="false" outlineLevel="0" collapsed="false">
      <c r="A20" s="0" t="str">
        <f aca="false">IF(LEN(CLEAN(B20))=0,"0",B20)&amp;","&amp;IF(LEN(CLEAN(C20))=0,"0",C20)&amp;","&amp;IF(LEN(CLEAN(D20))=0,"0",D20)&amp;","&amp;IF(LEN(CLEAN(E20))=0,"0",E20)&amp;","&amp;IF(LEN(CLEAN(F20))=0,"0",F20)&amp;","&amp;IF(LEN(CLEAN(G20))=0,"0",G20)&amp;","&amp;IF(LEN(CLEAN(H20))=0,"0",H20)</f>
        <v>1,1,1,3,0,0,0</v>
      </c>
      <c r="B20" s="0" t="n">
        <v>1</v>
      </c>
      <c r="C20" s="0" t="n">
        <v>1</v>
      </c>
      <c r="D20" s="0" t="n">
        <v>1</v>
      </c>
      <c r="E20" s="0" t="n">
        <v>3</v>
      </c>
      <c r="K20" s="0" t="s">
        <v>2507</v>
      </c>
      <c r="P20" s="54" t="n">
        <f aca="false">'Formato 1'!B25</f>
        <v>0.03</v>
      </c>
      <c r="Q20" s="54" t="n">
        <f aca="false">'Formato 1'!C25</f>
        <v>0.03</v>
      </c>
    </row>
    <row r="21" customFormat="false" ht="15" hidden="false" customHeight="false" outlineLevel="0" collapsed="false">
      <c r="A21" s="0" t="str">
        <f aca="false">IF(LEN(CLEAN(B21))=0,"0",B21)&amp;","&amp;IF(LEN(CLEAN(C21))=0,"0",C21)&amp;","&amp;IF(LEN(CLEAN(D21))=0,"0",D21)&amp;","&amp;IF(LEN(CLEAN(E21))=0,"0",E21)&amp;","&amp;IF(LEN(CLEAN(F21))=0,"0",F21)&amp;","&amp;IF(LEN(CLEAN(G21))=0,"0",G21)&amp;","&amp;IF(LEN(CLEAN(H21))=0,"0",H21)</f>
        <v>1,1,1,3,1,0,0</v>
      </c>
      <c r="B21" s="0" t="n">
        <v>1</v>
      </c>
      <c r="C21" s="0" t="n">
        <v>1</v>
      </c>
      <c r="D21" s="0" t="n">
        <v>1</v>
      </c>
      <c r="E21" s="0" t="n">
        <v>3</v>
      </c>
      <c r="F21" s="0" t="n">
        <v>1</v>
      </c>
      <c r="L21" s="0" t="s">
        <v>2508</v>
      </c>
      <c r="P21" s="54" t="n">
        <f aca="false">'Formato 1'!B26</f>
        <v>0.03</v>
      </c>
      <c r="Q21" s="54" t="n">
        <f aca="false">'Formato 1'!C26</f>
        <v>0.03</v>
      </c>
    </row>
    <row r="22" customFormat="false" ht="15" hidden="false" customHeight="false" outlineLevel="0" collapsed="false">
      <c r="A22" s="0" t="str">
        <f aca="false">IF(LEN(CLEAN(B22))=0,"0",B22)&amp;","&amp;IF(LEN(CLEAN(C22))=0,"0",C22)&amp;","&amp;IF(LEN(CLEAN(D22))=0,"0",D22)&amp;","&amp;IF(LEN(CLEAN(E22))=0,"0",E22)&amp;","&amp;IF(LEN(CLEAN(F22))=0,"0",F22)&amp;","&amp;IF(LEN(CLEAN(G22))=0,"0",G22)&amp;","&amp;IF(LEN(CLEAN(H22))=0,"0",H22)</f>
        <v>1,1,1,3,2,0,0</v>
      </c>
      <c r="B22" s="0" t="n">
        <v>1</v>
      </c>
      <c r="C22" s="0" t="n">
        <v>1</v>
      </c>
      <c r="D22" s="0" t="n">
        <v>1</v>
      </c>
      <c r="E22" s="0" t="n">
        <v>3</v>
      </c>
      <c r="F22" s="0" t="n">
        <v>2</v>
      </c>
      <c r="L22" s="0" t="s">
        <v>2509</v>
      </c>
      <c r="P22" s="54" t="n">
        <f aca="false">'Formato 1'!B27</f>
        <v>0</v>
      </c>
      <c r="Q22" s="54" t="n">
        <f aca="false">'Formato 1'!C27</f>
        <v>0</v>
      </c>
    </row>
    <row r="23" customFormat="false" ht="15" hidden="false" customHeight="false" outlineLevel="0" collapsed="false">
      <c r="A23" s="0" t="str">
        <f aca="false">IF(LEN(CLEAN(B23))=0,"0",B23)&amp;","&amp;IF(LEN(CLEAN(C23))=0,"0",C23)&amp;","&amp;IF(LEN(CLEAN(D23))=0,"0",D23)&amp;","&amp;IF(LEN(CLEAN(E23))=0,"0",E23)&amp;","&amp;IF(LEN(CLEAN(F23))=0,"0",F23)&amp;","&amp;IF(LEN(CLEAN(G23))=0,"0",G23)&amp;","&amp;IF(LEN(CLEAN(H23))=0,"0",H23)</f>
        <v>1,1,1,3,3,0,0</v>
      </c>
      <c r="B23" s="0" t="n">
        <v>1</v>
      </c>
      <c r="C23" s="0" t="n">
        <v>1</v>
      </c>
      <c r="D23" s="0" t="n">
        <v>1</v>
      </c>
      <c r="E23" s="0" t="n">
        <v>3</v>
      </c>
      <c r="F23" s="0" t="n">
        <v>3</v>
      </c>
      <c r="L23" s="0" t="s">
        <v>2510</v>
      </c>
      <c r="P23" s="54" t="n">
        <f aca="false">'Formato 1'!B28</f>
        <v>0</v>
      </c>
      <c r="Q23" s="54" t="n">
        <f aca="false">'Formato 1'!C28</f>
        <v>0</v>
      </c>
    </row>
    <row r="24" customFormat="false" ht="15" hidden="false" customHeight="false" outlineLevel="0" collapsed="false">
      <c r="A24" s="0" t="str">
        <f aca="false">IF(LEN(CLEAN(B24))=0,"0",B24)&amp;","&amp;IF(LEN(CLEAN(C24))=0,"0",C24)&amp;","&amp;IF(LEN(CLEAN(D24))=0,"0",D24)&amp;","&amp;IF(LEN(CLEAN(E24))=0,"0",E24)&amp;","&amp;IF(LEN(CLEAN(F24))=0,"0",F24)&amp;","&amp;IF(LEN(CLEAN(G24))=0,"0",G24)&amp;","&amp;IF(LEN(CLEAN(H24))=0,"0",H24)</f>
        <v>1,1,1,3,4,0,0</v>
      </c>
      <c r="B24" s="0" t="n">
        <v>1</v>
      </c>
      <c r="C24" s="0" t="n">
        <v>1</v>
      </c>
      <c r="D24" s="0" t="n">
        <v>1</v>
      </c>
      <c r="E24" s="0" t="n">
        <v>3</v>
      </c>
      <c r="F24" s="0" t="n">
        <v>4</v>
      </c>
      <c r="L24" s="0" t="s">
        <v>2511</v>
      </c>
      <c r="P24" s="54" t="n">
        <f aca="false">'Formato 1'!B29</f>
        <v>0</v>
      </c>
      <c r="Q24" s="54" t="n">
        <f aca="false">'Formato 1'!C29</f>
        <v>0</v>
      </c>
    </row>
    <row r="25" customFormat="false" ht="15" hidden="false" customHeight="false" outlineLevel="0" collapsed="false">
      <c r="A25" s="0" t="str">
        <f aca="false">IF(LEN(CLEAN(B25))=0,"0",B25)&amp;","&amp;IF(LEN(CLEAN(C25))=0,"0",C25)&amp;","&amp;IF(LEN(CLEAN(D25))=0,"0",D25)&amp;","&amp;IF(LEN(CLEAN(E25))=0,"0",E25)&amp;","&amp;IF(LEN(CLEAN(F25))=0,"0",F25)&amp;","&amp;IF(LEN(CLEAN(G25))=0,"0",G25)&amp;","&amp;IF(LEN(CLEAN(H25))=0,"0",H25)</f>
        <v>1,1,1,3,5,0,0</v>
      </c>
      <c r="B25" s="0" t="n">
        <v>1</v>
      </c>
      <c r="C25" s="0" t="n">
        <v>1</v>
      </c>
      <c r="D25" s="0" t="n">
        <v>1</v>
      </c>
      <c r="E25" s="0" t="n">
        <v>3</v>
      </c>
      <c r="F25" s="0" t="n">
        <v>5</v>
      </c>
      <c r="L25" s="0" t="s">
        <v>2512</v>
      </c>
      <c r="P25" s="54" t="n">
        <f aca="false">'Formato 1'!B30</f>
        <v>0</v>
      </c>
      <c r="Q25" s="54" t="n">
        <f aca="false">'Formato 1'!C30</f>
        <v>0</v>
      </c>
    </row>
    <row r="26" customFormat="false" ht="15" hidden="false" customHeight="false" outlineLevel="0" collapsed="false">
      <c r="A26" s="0" t="str">
        <f aca="false">IF(LEN(CLEAN(B26))=0,"0",B26)&amp;","&amp;IF(LEN(CLEAN(C26))=0,"0",C26)&amp;","&amp;IF(LEN(CLEAN(D26))=0,"0",D26)&amp;","&amp;IF(LEN(CLEAN(E26))=0,"0",E26)&amp;","&amp;IF(LEN(CLEAN(F26))=0,"0",F26)&amp;","&amp;IF(LEN(CLEAN(G26))=0,"0",G26)&amp;","&amp;IF(LEN(CLEAN(H26))=0,"0",H26)</f>
        <v>1,1,1,4,0,0,0</v>
      </c>
      <c r="B26" s="0" t="n">
        <v>1</v>
      </c>
      <c r="C26" s="0" t="n">
        <v>1</v>
      </c>
      <c r="D26" s="0" t="n">
        <v>1</v>
      </c>
      <c r="E26" s="0" t="n">
        <v>4</v>
      </c>
      <c r="K26" s="0" t="s">
        <v>2513</v>
      </c>
      <c r="P26" s="54" t="n">
        <f aca="false">'Formato 1'!B31</f>
        <v>0</v>
      </c>
      <c r="Q26" s="54" t="n">
        <f aca="false">'Formato 1'!C31</f>
        <v>0</v>
      </c>
    </row>
    <row r="27" customFormat="false" ht="15" hidden="false" customHeight="false" outlineLevel="0" collapsed="false">
      <c r="A27" s="0" t="str">
        <f aca="false">IF(LEN(CLEAN(B27))=0,"0",B27)&amp;","&amp;IF(LEN(CLEAN(C27))=0,"0",C27)&amp;","&amp;IF(LEN(CLEAN(D27))=0,"0",D27)&amp;","&amp;IF(LEN(CLEAN(E27))=0,"0",E27)&amp;","&amp;IF(LEN(CLEAN(F27))=0,"0",F27)&amp;","&amp;IF(LEN(CLEAN(G27))=0,"0",G27)&amp;","&amp;IF(LEN(CLEAN(H27))=0,"0",H27)</f>
        <v>1,1,1,4,1,0,0</v>
      </c>
      <c r="B27" s="0" t="n">
        <v>1</v>
      </c>
      <c r="C27" s="0" t="n">
        <v>1</v>
      </c>
      <c r="D27" s="0" t="n">
        <v>1</v>
      </c>
      <c r="E27" s="0" t="n">
        <v>4</v>
      </c>
      <c r="F27" s="0" t="n">
        <v>1</v>
      </c>
      <c r="L27" s="0" t="s">
        <v>2514</v>
      </c>
      <c r="P27" s="54" t="n">
        <f aca="false">'Formato 1'!B32</f>
        <v>0</v>
      </c>
      <c r="Q27" s="54" t="n">
        <f aca="false">'Formato 1'!C32</f>
        <v>0</v>
      </c>
    </row>
    <row r="28" customFormat="false" ht="15" hidden="false" customHeight="false" outlineLevel="0" collapsed="false">
      <c r="A28" s="0" t="str">
        <f aca="false">IF(LEN(CLEAN(B28))=0,"0",B28)&amp;","&amp;IF(LEN(CLEAN(C28))=0,"0",C28)&amp;","&amp;IF(LEN(CLEAN(D28))=0,"0",D28)&amp;","&amp;IF(LEN(CLEAN(E28))=0,"0",E28)&amp;","&amp;IF(LEN(CLEAN(F28))=0,"0",F28)&amp;","&amp;IF(LEN(CLEAN(G28))=0,"0",G28)&amp;","&amp;IF(LEN(CLEAN(H28))=0,"0",H28)</f>
        <v>1,1,1,4,2,0,0</v>
      </c>
      <c r="B28" s="0" t="n">
        <v>1</v>
      </c>
      <c r="C28" s="0" t="n">
        <v>1</v>
      </c>
      <c r="D28" s="0" t="n">
        <v>1</v>
      </c>
      <c r="E28" s="0" t="n">
        <v>4</v>
      </c>
      <c r="F28" s="0" t="n">
        <v>2</v>
      </c>
      <c r="L28" s="0" t="s">
        <v>2515</v>
      </c>
      <c r="P28" s="54" t="n">
        <f aca="false">'Formato 1'!B33</f>
        <v>0</v>
      </c>
      <c r="Q28" s="54" t="n">
        <f aca="false">'Formato 1'!C33</f>
        <v>0</v>
      </c>
    </row>
    <row r="29" customFormat="false" ht="15" hidden="false" customHeight="false" outlineLevel="0" collapsed="false">
      <c r="A29" s="0" t="str">
        <f aca="false">IF(LEN(CLEAN(B29))=0,"0",B29)&amp;","&amp;IF(LEN(CLEAN(C29))=0,"0",C29)&amp;","&amp;IF(LEN(CLEAN(D29))=0,"0",D29)&amp;","&amp;IF(LEN(CLEAN(E29))=0,"0",E29)&amp;","&amp;IF(LEN(CLEAN(F29))=0,"0",F29)&amp;","&amp;IF(LEN(CLEAN(G29))=0,"0",G29)&amp;","&amp;IF(LEN(CLEAN(H29))=0,"0",H29)</f>
        <v>1,1,1,4,3,0,0</v>
      </c>
      <c r="B29" s="0" t="n">
        <v>1</v>
      </c>
      <c r="C29" s="0" t="n">
        <v>1</v>
      </c>
      <c r="D29" s="0" t="n">
        <v>1</v>
      </c>
      <c r="E29" s="0" t="n">
        <v>4</v>
      </c>
      <c r="F29" s="0" t="n">
        <v>3</v>
      </c>
      <c r="L29" s="0" t="s">
        <v>2516</v>
      </c>
      <c r="P29" s="54" t="n">
        <f aca="false">'Formato 1'!B34</f>
        <v>0</v>
      </c>
      <c r="Q29" s="54" t="n">
        <f aca="false">'Formato 1'!C34</f>
        <v>0</v>
      </c>
    </row>
    <row r="30" customFormat="false" ht="15" hidden="false" customHeight="false" outlineLevel="0" collapsed="false">
      <c r="A30" s="0" t="str">
        <f aca="false">IF(LEN(CLEAN(B30))=0,"0",B30)&amp;","&amp;IF(LEN(CLEAN(C30))=0,"0",C30)&amp;","&amp;IF(LEN(CLEAN(D30))=0,"0",D30)&amp;","&amp;IF(LEN(CLEAN(E30))=0,"0",E30)&amp;","&amp;IF(LEN(CLEAN(F30))=0,"0",F30)&amp;","&amp;IF(LEN(CLEAN(G30))=0,"0",G30)&amp;","&amp;IF(LEN(CLEAN(H30))=0,"0",H30)</f>
        <v>1,1,1,4,4,0,0</v>
      </c>
      <c r="B30" s="0" t="n">
        <v>1</v>
      </c>
      <c r="C30" s="0" t="n">
        <v>1</v>
      </c>
      <c r="D30" s="0" t="n">
        <v>1</v>
      </c>
      <c r="E30" s="0" t="n">
        <v>4</v>
      </c>
      <c r="F30" s="0" t="n">
        <v>4</v>
      </c>
      <c r="L30" s="0" t="s">
        <v>2517</v>
      </c>
      <c r="P30" s="54" t="n">
        <f aca="false">'Formato 1'!B35</f>
        <v>0</v>
      </c>
      <c r="Q30" s="54" t="n">
        <f aca="false">'Formato 1'!C35</f>
        <v>0</v>
      </c>
    </row>
    <row r="31" customFormat="false" ht="15" hidden="false" customHeight="false" outlineLevel="0" collapsed="false">
      <c r="A31" s="0" t="str">
        <f aca="false">IF(LEN(CLEAN(B31))=0,"0",B31)&amp;","&amp;IF(LEN(CLEAN(C31))=0,"0",C31)&amp;","&amp;IF(LEN(CLEAN(D31))=0,"0",D31)&amp;","&amp;IF(LEN(CLEAN(E31))=0,"0",E31)&amp;","&amp;IF(LEN(CLEAN(F31))=0,"0",F31)&amp;","&amp;IF(LEN(CLEAN(G31))=0,"0",G31)&amp;","&amp;IF(LEN(CLEAN(H31))=0,"0",H31)</f>
        <v>1,1,1,4,5,0,0</v>
      </c>
      <c r="B31" s="0" t="n">
        <v>1</v>
      </c>
      <c r="C31" s="0" t="n">
        <v>1</v>
      </c>
      <c r="D31" s="0" t="n">
        <v>1</v>
      </c>
      <c r="E31" s="0" t="n">
        <v>4</v>
      </c>
      <c r="F31" s="0" t="n">
        <v>5</v>
      </c>
      <c r="L31" s="0" t="s">
        <v>2518</v>
      </c>
      <c r="P31" s="54" t="n">
        <f aca="false">'Formato 1'!B36</f>
        <v>0</v>
      </c>
      <c r="Q31" s="54" t="n">
        <f aca="false">'Formato 1'!C36</f>
        <v>0</v>
      </c>
    </row>
    <row r="32" customFormat="false" ht="15" hidden="false" customHeight="false" outlineLevel="0" collapsed="false">
      <c r="A32" s="0" t="str">
        <f aca="false">IF(LEN(CLEAN(B32))=0,"0",B32)&amp;","&amp;IF(LEN(CLEAN(C32))=0,"0",C32)&amp;","&amp;IF(LEN(CLEAN(D32))=0,"0",D32)&amp;","&amp;IF(LEN(CLEAN(E32))=0,"0",E32)&amp;","&amp;IF(LEN(CLEAN(F32))=0,"0",F32)&amp;","&amp;IF(LEN(CLEAN(G32))=0,"0",G32)&amp;","&amp;IF(LEN(CLEAN(H32))=0,"0",H32)</f>
        <v>1,1,1,5,0,0,0</v>
      </c>
      <c r="B32" s="0" t="n">
        <v>1</v>
      </c>
      <c r="C32" s="0" t="n">
        <v>1</v>
      </c>
      <c r="D32" s="0" t="n">
        <v>1</v>
      </c>
      <c r="E32" s="0" t="n">
        <v>5</v>
      </c>
      <c r="K32" s="0" t="s">
        <v>2519</v>
      </c>
      <c r="P32" s="54" t="n">
        <f aca="false">'Formato 1'!B37</f>
        <v>5916</v>
      </c>
      <c r="Q32" s="54" t="n">
        <f aca="false">'Formato 1'!C37</f>
        <v>5916</v>
      </c>
    </row>
    <row r="33" customFormat="false" ht="15" hidden="false" customHeight="false" outlineLevel="0" collapsed="false">
      <c r="A33" s="0" t="str">
        <f aca="false">IF(LEN(CLEAN(B33))=0,"0",B33)&amp;","&amp;IF(LEN(CLEAN(C33))=0,"0",C33)&amp;","&amp;IF(LEN(CLEAN(D33))=0,"0",D33)&amp;","&amp;IF(LEN(CLEAN(E33))=0,"0",E33)&amp;","&amp;IF(LEN(CLEAN(F33))=0,"0",F33)&amp;","&amp;IF(LEN(CLEAN(G33))=0,"0",G33)&amp;","&amp;IF(LEN(CLEAN(H33))=0,"0",H33)</f>
        <v>1,1,1,5,1,0,0</v>
      </c>
      <c r="B33" s="0" t="n">
        <v>1</v>
      </c>
      <c r="C33" s="0" t="n">
        <v>1</v>
      </c>
      <c r="D33" s="0" t="n">
        <v>1</v>
      </c>
      <c r="E33" s="0" t="n">
        <v>5</v>
      </c>
      <c r="F33" s="0" t="n">
        <v>1</v>
      </c>
      <c r="L33" s="0" t="s">
        <v>2519</v>
      </c>
      <c r="P33" s="54" t="n">
        <f aca="false">'Formato 1'!B37</f>
        <v>5916</v>
      </c>
      <c r="Q33" s="54" t="n">
        <f aca="false">'Formato 1'!C37</f>
        <v>5916</v>
      </c>
    </row>
    <row r="34" customFormat="false" ht="15" hidden="false" customHeight="false" outlineLevel="0" collapsed="false">
      <c r="A34" s="0" t="str">
        <f aca="false">IF(LEN(CLEAN(B34))=0,"0",B34)&amp;","&amp;IF(LEN(CLEAN(C34))=0,"0",C34)&amp;","&amp;IF(LEN(CLEAN(D34))=0,"0",D34)&amp;","&amp;IF(LEN(CLEAN(E34))=0,"0",E34)&amp;","&amp;IF(LEN(CLEAN(F34))=0,"0",F34)&amp;","&amp;IF(LEN(CLEAN(G34))=0,"0",G34)&amp;","&amp;IF(LEN(CLEAN(H34))=0,"0",H34)</f>
        <v>1,1,1,6,0,0,0</v>
      </c>
      <c r="B34" s="0" t="n">
        <v>1</v>
      </c>
      <c r="C34" s="0" t="n">
        <v>1</v>
      </c>
      <c r="D34" s="0" t="n">
        <v>1</v>
      </c>
      <c r="E34" s="0" t="n">
        <v>6</v>
      </c>
      <c r="K34" s="0" t="s">
        <v>2520</v>
      </c>
      <c r="P34" s="54" t="n">
        <f aca="false">'Formato 1'!B38</f>
        <v>0</v>
      </c>
      <c r="Q34" s="54" t="n">
        <f aca="false">'Formato 1'!C38</f>
        <v>0</v>
      </c>
    </row>
    <row r="35" customFormat="false" ht="15" hidden="false" customHeight="false" outlineLevel="0" collapsed="false">
      <c r="A35" s="0" t="str">
        <f aca="false">IF(LEN(CLEAN(B35))=0,"0",B35)&amp;","&amp;IF(LEN(CLEAN(C35))=0,"0",C35)&amp;","&amp;IF(LEN(CLEAN(D35))=0,"0",D35)&amp;","&amp;IF(LEN(CLEAN(E35))=0,"0",E35)&amp;","&amp;IF(LEN(CLEAN(F35))=0,"0",F35)&amp;","&amp;IF(LEN(CLEAN(G35))=0,"0",G35)&amp;","&amp;IF(LEN(CLEAN(H35))=0,"0",H35)</f>
        <v>1,1,1,6,1,0,0</v>
      </c>
      <c r="B35" s="0" t="n">
        <v>1</v>
      </c>
      <c r="C35" s="0" t="n">
        <v>1</v>
      </c>
      <c r="D35" s="0" t="n">
        <v>1</v>
      </c>
      <c r="E35" s="0" t="n">
        <v>6</v>
      </c>
      <c r="F35" s="0" t="n">
        <v>1</v>
      </c>
      <c r="L35" s="0" t="s">
        <v>2521</v>
      </c>
      <c r="P35" s="54" t="n">
        <f aca="false">'Formato 1'!B39</f>
        <v>0</v>
      </c>
      <c r="Q35" s="54" t="n">
        <f aca="false">'Formato 1'!C39</f>
        <v>0</v>
      </c>
    </row>
    <row r="36" customFormat="false" ht="15" hidden="false" customHeight="false" outlineLevel="0" collapsed="false">
      <c r="A36" s="0" t="str">
        <f aca="false">IF(LEN(CLEAN(B36))=0,"0",B36)&amp;","&amp;IF(LEN(CLEAN(C36))=0,"0",C36)&amp;","&amp;IF(LEN(CLEAN(D36))=0,"0",D36)&amp;","&amp;IF(LEN(CLEAN(E36))=0,"0",E36)&amp;","&amp;IF(LEN(CLEAN(F36))=0,"0",F36)&amp;","&amp;IF(LEN(CLEAN(G36))=0,"0",G36)&amp;","&amp;IF(LEN(CLEAN(H36))=0,"0",H36)</f>
        <v>1,1,1,6,2,0,0</v>
      </c>
      <c r="B36" s="0" t="n">
        <v>1</v>
      </c>
      <c r="C36" s="0" t="n">
        <v>1</v>
      </c>
      <c r="D36" s="0" t="n">
        <v>1</v>
      </c>
      <c r="E36" s="0" t="n">
        <v>6</v>
      </c>
      <c r="F36" s="0" t="n">
        <v>2</v>
      </c>
      <c r="L36" s="0" t="s">
        <v>2522</v>
      </c>
      <c r="P36" s="54" t="n">
        <f aca="false">'Formato 1'!B40</f>
        <v>0</v>
      </c>
      <c r="Q36" s="54" t="n">
        <f aca="false">'Formato 1'!C40</f>
        <v>0</v>
      </c>
    </row>
    <row r="37" customFormat="false" ht="15" hidden="false" customHeight="false" outlineLevel="0" collapsed="false">
      <c r="A37" s="0" t="str">
        <f aca="false">IF(LEN(CLEAN(B37))=0,"0",B37)&amp;","&amp;IF(LEN(CLEAN(C37))=0,"0",C37)&amp;","&amp;IF(LEN(CLEAN(D37))=0,"0",D37)&amp;","&amp;IF(LEN(CLEAN(E37))=0,"0",E37)&amp;","&amp;IF(LEN(CLEAN(F37))=0,"0",F37)&amp;","&amp;IF(LEN(CLEAN(G37))=0,"0",G37)&amp;","&amp;IF(LEN(CLEAN(H37))=0,"0",H37)</f>
        <v>1,1,1,7,0,0,0</v>
      </c>
      <c r="B37" s="0" t="n">
        <v>1</v>
      </c>
      <c r="C37" s="0" t="n">
        <v>1</v>
      </c>
      <c r="D37" s="0" t="n">
        <v>1</v>
      </c>
      <c r="E37" s="0" t="n">
        <v>7</v>
      </c>
      <c r="K37" s="0" t="s">
        <v>2523</v>
      </c>
      <c r="P37" s="54" t="n">
        <f aca="false">'Formato 1'!B41</f>
        <v>0</v>
      </c>
      <c r="Q37" s="54" t="n">
        <f aca="false">'Formato 1'!C41</f>
        <v>0</v>
      </c>
    </row>
    <row r="38" customFormat="false" ht="15" hidden="false" customHeight="false" outlineLevel="0" collapsed="false">
      <c r="A38" s="0" t="str">
        <f aca="false">IF(LEN(CLEAN(B38))=0,"0",B38)&amp;","&amp;IF(LEN(CLEAN(C38))=0,"0",C38)&amp;","&amp;IF(LEN(CLEAN(D38))=0,"0",D38)&amp;","&amp;IF(LEN(CLEAN(E38))=0,"0",E38)&amp;","&amp;IF(LEN(CLEAN(F38))=0,"0",F38)&amp;","&amp;IF(LEN(CLEAN(G38))=0,"0",G38)&amp;","&amp;IF(LEN(CLEAN(H38))=0,"0",H38)</f>
        <v>1,1,1,7,1,0,0</v>
      </c>
      <c r="B38" s="0" t="n">
        <v>1</v>
      </c>
      <c r="C38" s="0" t="n">
        <v>1</v>
      </c>
      <c r="D38" s="0" t="n">
        <v>1</v>
      </c>
      <c r="E38" s="0" t="n">
        <v>7</v>
      </c>
      <c r="F38" s="0" t="n">
        <v>1</v>
      </c>
      <c r="L38" s="0" t="s">
        <v>2524</v>
      </c>
      <c r="P38" s="54" t="n">
        <f aca="false">'Formato 1'!B42</f>
        <v>0</v>
      </c>
      <c r="Q38" s="54" t="n">
        <f aca="false">'Formato 1'!C42</f>
        <v>0</v>
      </c>
    </row>
    <row r="39" customFormat="false" ht="15" hidden="false" customHeight="false" outlineLevel="0" collapsed="false">
      <c r="A39" s="0" t="str">
        <f aca="false">IF(LEN(CLEAN(B39))=0,"0",B39)&amp;","&amp;IF(LEN(CLEAN(C39))=0,"0",C39)&amp;","&amp;IF(LEN(CLEAN(D39))=0,"0",D39)&amp;","&amp;IF(LEN(CLEAN(E39))=0,"0",E39)&amp;","&amp;IF(LEN(CLEAN(F39))=0,"0",F39)&amp;","&amp;IF(LEN(CLEAN(G39))=0,"0",G39)&amp;","&amp;IF(LEN(CLEAN(H39))=0,"0",H39)</f>
        <v>1,1,1,7,2,0,0</v>
      </c>
      <c r="B39" s="0" t="n">
        <v>1</v>
      </c>
      <c r="C39" s="0" t="n">
        <v>1</v>
      </c>
      <c r="D39" s="0" t="n">
        <v>1</v>
      </c>
      <c r="E39" s="0" t="n">
        <v>7</v>
      </c>
      <c r="F39" s="0" t="n">
        <v>2</v>
      </c>
      <c r="L39" s="0" t="s">
        <v>2525</v>
      </c>
      <c r="P39" s="54" t="n">
        <f aca="false">'Formato 1'!B43</f>
        <v>0</v>
      </c>
      <c r="Q39" s="54" t="n">
        <f aca="false">'Formato 1'!C43</f>
        <v>0</v>
      </c>
    </row>
    <row r="40" customFormat="false" ht="15" hidden="false" customHeight="false" outlineLevel="0" collapsed="false">
      <c r="A40" s="0" t="str">
        <f aca="false">IF(LEN(CLEAN(B40))=0,"0",B40)&amp;","&amp;IF(LEN(CLEAN(C40))=0,"0",C40)&amp;","&amp;IF(LEN(CLEAN(D40))=0,"0",D40)&amp;","&amp;IF(LEN(CLEAN(E40))=0,"0",E40)&amp;","&amp;IF(LEN(CLEAN(F40))=0,"0",F40)&amp;","&amp;IF(LEN(CLEAN(G40))=0,"0",G40)&amp;","&amp;IF(LEN(CLEAN(H40))=0,"0",H40)</f>
        <v>1,1,1,7,3,0,0</v>
      </c>
      <c r="B40" s="0" t="n">
        <v>1</v>
      </c>
      <c r="C40" s="0" t="n">
        <v>1</v>
      </c>
      <c r="D40" s="0" t="n">
        <v>1</v>
      </c>
      <c r="E40" s="0" t="n">
        <v>7</v>
      </c>
      <c r="F40" s="0" t="n">
        <v>3</v>
      </c>
      <c r="L40" s="0" t="s">
        <v>2526</v>
      </c>
      <c r="P40" s="54" t="n">
        <f aca="false">'Formato 1'!B44</f>
        <v>0</v>
      </c>
      <c r="Q40" s="54" t="n">
        <f aca="false">'Formato 1'!C44</f>
        <v>0</v>
      </c>
    </row>
    <row r="41" customFormat="false" ht="15" hidden="false" customHeight="false" outlineLevel="0" collapsed="false">
      <c r="A41" s="0" t="str">
        <f aca="false">IF(LEN(CLEAN(B41))=0,"0",B41)&amp;","&amp;IF(LEN(CLEAN(C41))=0,"0",C41)&amp;","&amp;IF(LEN(CLEAN(D41))=0,"0",D41)&amp;","&amp;IF(LEN(CLEAN(E41))=0,"0",E41)&amp;","&amp;IF(LEN(CLEAN(F41))=0,"0",F41)&amp;","&amp;IF(LEN(CLEAN(G41))=0,"0",G41)&amp;","&amp;IF(LEN(CLEAN(H41))=0,"0",H41)</f>
        <v>1,1,1,7,4,0,0</v>
      </c>
      <c r="B41" s="0" t="n">
        <v>1</v>
      </c>
      <c r="C41" s="0" t="n">
        <v>1</v>
      </c>
      <c r="D41" s="0" t="n">
        <v>1</v>
      </c>
      <c r="E41" s="0" t="n">
        <v>7</v>
      </c>
      <c r="F41" s="0" t="n">
        <v>4</v>
      </c>
      <c r="L41" s="0" t="s">
        <v>2527</v>
      </c>
      <c r="P41" s="54" t="n">
        <f aca="false">'Formato 1'!B45</f>
        <v>0</v>
      </c>
      <c r="Q41" s="54" t="n">
        <f aca="false">'Formato 1'!C45</f>
        <v>0</v>
      </c>
    </row>
    <row r="42" customFormat="false" ht="15" hidden="false" customHeight="false" outlineLevel="0" collapsed="false">
      <c r="A42" s="0" t="str">
        <f aca="false">IF(LEN(CLEAN(B42))=0,"0",B42)&amp;","&amp;IF(LEN(CLEAN(C42))=0,"0",C42)&amp;","&amp;IF(LEN(CLEAN(D42))=0,"0",D42)&amp;","&amp;IF(LEN(CLEAN(E42))=0,"0",E42)&amp;","&amp;IF(LEN(CLEAN(F42))=0,"0",F42)&amp;","&amp;IF(LEN(CLEAN(G42))=0,"0",G42)&amp;","&amp;IF(LEN(CLEAN(H42))=0,"0",H42)</f>
        <v>1,1,1,8,0,0,0</v>
      </c>
      <c r="B42" s="0" t="n">
        <v>1</v>
      </c>
      <c r="C42" s="0" t="n">
        <v>1</v>
      </c>
      <c r="D42" s="0" t="n">
        <v>1</v>
      </c>
      <c r="E42" s="0" t="n">
        <v>8</v>
      </c>
      <c r="K42" s="0" t="s">
        <v>2528</v>
      </c>
      <c r="P42" s="54" t="n">
        <f aca="false">'Formato 1'!B47</f>
        <v>137353.75</v>
      </c>
      <c r="Q42" s="54" t="n">
        <f aca="false">'Formato 1'!C47</f>
        <v>90992.15</v>
      </c>
    </row>
    <row r="43" customFormat="false" ht="15" hidden="false" customHeight="false" outlineLevel="0" collapsed="false">
      <c r="A43" s="0" t="str">
        <f aca="false">IF(LEN(CLEAN(B43))=0,"0",B43)&amp;","&amp;IF(LEN(CLEAN(C43))=0,"0",C43)&amp;","&amp;IF(LEN(CLEAN(D43))=0,"0",D43)&amp;","&amp;IF(LEN(CLEAN(E43))=0,"0",E43)&amp;","&amp;IF(LEN(CLEAN(F43))=0,"0",F43)&amp;","&amp;IF(LEN(CLEAN(G43))=0,"0",G43)&amp;","&amp;IF(LEN(CLEAN(H43))=0,"0",H43)</f>
        <v>1,1,2,0,0,0,0</v>
      </c>
      <c r="B43" s="0" t="n">
        <v>1</v>
      </c>
      <c r="C43" s="0" t="n">
        <v>1</v>
      </c>
      <c r="D43" s="0" t="n">
        <v>2</v>
      </c>
      <c r="J43" s="0" t="s">
        <v>2442</v>
      </c>
    </row>
    <row r="44" customFormat="false" ht="15" hidden="false" customHeight="false" outlineLevel="0" collapsed="false">
      <c r="A44" s="0" t="str">
        <f aca="false">IF(LEN(CLEAN(B44))=0,"0",B44)&amp;","&amp;IF(LEN(CLEAN(C44))=0,"0",C44)&amp;","&amp;IF(LEN(CLEAN(D44))=0,"0",D44)&amp;","&amp;IF(LEN(CLEAN(E44))=0,"0",E44)&amp;","&amp;IF(LEN(CLEAN(F44))=0,"0",F44)&amp;","&amp;IF(LEN(CLEAN(G44))=0,"0",G44)&amp;","&amp;IF(LEN(CLEAN(H44))=0,"0",H44)</f>
        <v>1,1,2,1,0,0,0</v>
      </c>
      <c r="B44" s="0" t="n">
        <v>1</v>
      </c>
      <c r="C44" s="0" t="n">
        <v>1</v>
      </c>
      <c r="D44" s="0" t="n">
        <v>2</v>
      </c>
      <c r="E44" s="0" t="n">
        <v>1</v>
      </c>
      <c r="K44" s="0" t="s">
        <v>2529</v>
      </c>
      <c r="P44" s="0" t="n">
        <f aca="false">'Formato 1'!B50</f>
        <v>0</v>
      </c>
      <c r="Q44" s="0" t="n">
        <f aca="false">'Formato 1'!C50</f>
        <v>0</v>
      </c>
    </row>
    <row r="45" customFormat="false" ht="15" hidden="false" customHeight="false" outlineLevel="0" collapsed="false">
      <c r="A45" s="0" t="str">
        <f aca="false">IF(LEN(CLEAN(B45))=0,"0",B45)&amp;","&amp;IF(LEN(CLEAN(C45))=0,"0",C45)&amp;","&amp;IF(LEN(CLEAN(D45))=0,"0",D45)&amp;","&amp;IF(LEN(CLEAN(E45))=0,"0",E45)&amp;","&amp;IF(LEN(CLEAN(F45))=0,"0",F45)&amp;","&amp;IF(LEN(CLEAN(G45))=0,"0",G45)&amp;","&amp;IF(LEN(CLEAN(H45))=0,"0",H45)</f>
        <v>1,1,2,2,0,0,0</v>
      </c>
      <c r="B45" s="0" t="n">
        <v>1</v>
      </c>
      <c r="C45" s="0" t="n">
        <v>1</v>
      </c>
      <c r="D45" s="0" t="n">
        <v>2</v>
      </c>
      <c r="E45" s="0" t="n">
        <v>2</v>
      </c>
      <c r="K45" s="0" t="s">
        <v>2530</v>
      </c>
      <c r="P45" s="0" t="n">
        <f aca="false">'Formato 1'!B51</f>
        <v>0</v>
      </c>
      <c r="Q45" s="0" t="n">
        <f aca="false">'Formato 1'!C51</f>
        <v>0</v>
      </c>
    </row>
    <row r="46" customFormat="false" ht="15" hidden="false" customHeight="false" outlineLevel="0" collapsed="false">
      <c r="A46" s="0" t="str">
        <f aca="false">IF(LEN(CLEAN(B46))=0,"0",B46)&amp;","&amp;IF(LEN(CLEAN(C46))=0,"0",C46)&amp;","&amp;IF(LEN(CLEAN(D46))=0,"0",D46)&amp;","&amp;IF(LEN(CLEAN(E46))=0,"0",E46)&amp;","&amp;IF(LEN(CLEAN(F46))=0,"0",F46)&amp;","&amp;IF(LEN(CLEAN(G46))=0,"0",G46)&amp;","&amp;IF(LEN(CLEAN(H46))=0,"0",H46)</f>
        <v>1,1,2,3,0,0,0</v>
      </c>
      <c r="B46" s="0" t="n">
        <v>1</v>
      </c>
      <c r="C46" s="0" t="n">
        <v>1</v>
      </c>
      <c r="D46" s="0" t="n">
        <v>2</v>
      </c>
      <c r="E46" s="0" t="n">
        <v>3</v>
      </c>
      <c r="K46" s="0" t="s">
        <v>2531</v>
      </c>
      <c r="P46" s="0" t="n">
        <f aca="false">'Formato 1'!B52</f>
        <v>0</v>
      </c>
      <c r="Q46" s="0" t="n">
        <f aca="false">'Formato 1'!C52</f>
        <v>0</v>
      </c>
    </row>
    <row r="47" customFormat="false" ht="15" hidden="false" customHeight="false" outlineLevel="0" collapsed="false">
      <c r="A47" s="0" t="str">
        <f aca="false">IF(LEN(CLEAN(B47))=0,"0",B47)&amp;","&amp;IF(LEN(CLEAN(C47))=0,"0",C47)&amp;","&amp;IF(LEN(CLEAN(D47))=0,"0",D47)&amp;","&amp;IF(LEN(CLEAN(E47))=0,"0",E47)&amp;","&amp;IF(LEN(CLEAN(F47))=0,"0",F47)&amp;","&amp;IF(LEN(CLEAN(G47))=0,"0",G47)&amp;","&amp;IF(LEN(CLEAN(H47))=0,"0",H47)</f>
        <v>1,1,2,4,0,0,0</v>
      </c>
      <c r="B47" s="0" t="n">
        <v>1</v>
      </c>
      <c r="C47" s="0" t="n">
        <v>1</v>
      </c>
      <c r="D47" s="0" t="n">
        <v>2</v>
      </c>
      <c r="E47" s="0" t="n">
        <v>4</v>
      </c>
      <c r="K47" s="0" t="s">
        <v>2532</v>
      </c>
      <c r="P47" s="0" t="n">
        <f aca="false">'Formato 1'!B53</f>
        <v>1115149.55</v>
      </c>
      <c r="Q47" s="0" t="n">
        <f aca="false">'Formato 1'!C53</f>
        <v>1094250.55</v>
      </c>
    </row>
    <row r="48" customFormat="false" ht="15" hidden="false" customHeight="false" outlineLevel="0" collapsed="false">
      <c r="A48" s="0" t="str">
        <f aca="false">IF(LEN(CLEAN(B48))=0,"0",B48)&amp;","&amp;IF(LEN(CLEAN(C48))=0,"0",C48)&amp;","&amp;IF(LEN(CLEAN(D48))=0,"0",D48)&amp;","&amp;IF(LEN(CLEAN(E48))=0,"0",E48)&amp;","&amp;IF(LEN(CLEAN(F48))=0,"0",F48)&amp;","&amp;IF(LEN(CLEAN(G48))=0,"0",G48)&amp;","&amp;IF(LEN(CLEAN(H48))=0,"0",H48)</f>
        <v>1,1,2,5,0,0,0</v>
      </c>
      <c r="B48" s="0" t="n">
        <v>1</v>
      </c>
      <c r="C48" s="0" t="n">
        <v>1</v>
      </c>
      <c r="D48" s="0" t="n">
        <v>2</v>
      </c>
      <c r="E48" s="0" t="n">
        <v>5</v>
      </c>
      <c r="K48" s="0" t="s">
        <v>2533</v>
      </c>
      <c r="P48" s="0" t="n">
        <f aca="false">'Formato 1'!B54</f>
        <v>0</v>
      </c>
      <c r="Q48" s="0" t="n">
        <f aca="false">'Formato 1'!C54</f>
        <v>0</v>
      </c>
    </row>
    <row r="49" customFormat="false" ht="15" hidden="false" customHeight="false" outlineLevel="0" collapsed="false">
      <c r="A49" s="0" t="str">
        <f aca="false">IF(LEN(CLEAN(B49))=0,"0",B49)&amp;","&amp;IF(LEN(CLEAN(C49))=0,"0",C49)&amp;","&amp;IF(LEN(CLEAN(D49))=0,"0",D49)&amp;","&amp;IF(LEN(CLEAN(E49))=0,"0",E49)&amp;","&amp;IF(LEN(CLEAN(F49))=0,"0",F49)&amp;","&amp;IF(LEN(CLEAN(G49))=0,"0",G49)&amp;","&amp;IF(LEN(CLEAN(H49))=0,"0",H49)</f>
        <v>1,1,2,6,0,0,0</v>
      </c>
      <c r="B49" s="0" t="n">
        <v>1</v>
      </c>
      <c r="C49" s="0" t="n">
        <v>1</v>
      </c>
      <c r="D49" s="0" t="n">
        <v>2</v>
      </c>
      <c r="E49" s="0" t="n">
        <v>6</v>
      </c>
      <c r="K49" s="0" t="s">
        <v>2534</v>
      </c>
      <c r="P49" s="0" t="n">
        <f aca="false">'Formato 1'!B55</f>
        <v>-373049.39</v>
      </c>
      <c r="Q49" s="0" t="n">
        <f aca="false">'Formato 1'!C55</f>
        <v>-373049.39</v>
      </c>
    </row>
    <row r="50" customFormat="false" ht="15" hidden="false" customHeight="false" outlineLevel="0" collapsed="false">
      <c r="A50" s="0" t="str">
        <f aca="false">IF(LEN(CLEAN(B50))=0,"0",B50)&amp;","&amp;IF(LEN(CLEAN(C50))=0,"0",C50)&amp;","&amp;IF(LEN(CLEAN(D50))=0,"0",D50)&amp;","&amp;IF(LEN(CLEAN(E50))=0,"0",E50)&amp;","&amp;IF(LEN(CLEAN(F50))=0,"0",F50)&amp;","&amp;IF(LEN(CLEAN(G50))=0,"0",G50)&amp;","&amp;IF(LEN(CLEAN(H50))=0,"0",H50)</f>
        <v>1,1,2,7,0,0,0</v>
      </c>
      <c r="B50" s="0" t="n">
        <v>1</v>
      </c>
      <c r="C50" s="0" t="n">
        <v>1</v>
      </c>
      <c r="D50" s="0" t="n">
        <v>2</v>
      </c>
      <c r="E50" s="0" t="n">
        <v>7</v>
      </c>
      <c r="K50" s="0" t="s">
        <v>2535</v>
      </c>
      <c r="P50" s="0" t="n">
        <f aca="false">'Formato 1'!B56</f>
        <v>0</v>
      </c>
      <c r="Q50" s="0" t="n">
        <f aca="false">'Formato 1'!C56</f>
        <v>0</v>
      </c>
    </row>
    <row r="51" customFormat="false" ht="15" hidden="false" customHeight="false" outlineLevel="0" collapsed="false">
      <c r="A51" s="0" t="str">
        <f aca="false">IF(LEN(CLEAN(B51))=0,"0",B51)&amp;","&amp;IF(LEN(CLEAN(C51))=0,"0",C51)&amp;","&amp;IF(LEN(CLEAN(D51))=0,"0",D51)&amp;","&amp;IF(LEN(CLEAN(E51))=0,"0",E51)&amp;","&amp;IF(LEN(CLEAN(F51))=0,"0",F51)&amp;","&amp;IF(LEN(CLEAN(G51))=0,"0",G51)&amp;","&amp;IF(LEN(CLEAN(H51))=0,"0",H51)</f>
        <v>1,1,2,8,0,0,0</v>
      </c>
      <c r="B51" s="0" t="n">
        <v>1</v>
      </c>
      <c r="C51" s="0" t="n">
        <v>1</v>
      </c>
      <c r="D51" s="0" t="n">
        <v>2</v>
      </c>
      <c r="E51" s="0" t="n">
        <v>8</v>
      </c>
      <c r="K51" s="0" t="s">
        <v>2536</v>
      </c>
      <c r="P51" s="0" t="n">
        <f aca="false">'Formato 1'!B57</f>
        <v>0</v>
      </c>
      <c r="Q51" s="0" t="n">
        <f aca="false">'Formato 1'!C57</f>
        <v>0</v>
      </c>
    </row>
    <row r="52" customFormat="false" ht="15" hidden="false" customHeight="false" outlineLevel="0" collapsed="false">
      <c r="A52" s="0" t="str">
        <f aca="false">IF(LEN(CLEAN(B52))=0,"0",B52)&amp;","&amp;IF(LEN(CLEAN(C52))=0,"0",C52)&amp;","&amp;IF(LEN(CLEAN(D52))=0,"0",D52)&amp;","&amp;IF(LEN(CLEAN(E52))=0,"0",E52)&amp;","&amp;IF(LEN(CLEAN(F52))=0,"0",F52)&amp;","&amp;IF(LEN(CLEAN(G52))=0,"0",G52)&amp;","&amp;IF(LEN(CLEAN(H52))=0,"0",H52)</f>
        <v>1,1,2,9,0,0,0</v>
      </c>
      <c r="B52" s="0" t="n">
        <v>1</v>
      </c>
      <c r="C52" s="0" t="n">
        <v>1</v>
      </c>
      <c r="D52" s="0" t="n">
        <v>2</v>
      </c>
      <c r="E52" s="0" t="n">
        <v>9</v>
      </c>
      <c r="K52" s="0" t="s">
        <v>2537</v>
      </c>
      <c r="P52" s="0" t="n">
        <f aca="false">'Formato 1'!B58</f>
        <v>0</v>
      </c>
      <c r="Q52" s="0" t="n">
        <f aca="false">'Formato 1'!C58</f>
        <v>0</v>
      </c>
    </row>
    <row r="53" customFormat="false" ht="15" hidden="false" customHeight="false" outlineLevel="0" collapsed="false">
      <c r="A53" s="0" t="str">
        <f aca="false">IF(LEN(CLEAN(B53))=0,"0",B53)&amp;","&amp;IF(LEN(CLEAN(C53))=0,"0",C53)&amp;","&amp;IF(LEN(CLEAN(D53))=0,"0",D53)&amp;","&amp;IF(LEN(CLEAN(E53))=0,"0",E53)&amp;","&amp;IF(LEN(CLEAN(F53))=0,"0",F53)&amp;","&amp;IF(LEN(CLEAN(G53))=0,"0",G53)&amp;","&amp;IF(LEN(CLEAN(H53))=0,"0",H53)</f>
        <v>1,1,2,10,0,0,0</v>
      </c>
      <c r="B53" s="0" t="n">
        <v>1</v>
      </c>
      <c r="C53" s="0" t="n">
        <v>1</v>
      </c>
      <c r="D53" s="0" t="n">
        <v>2</v>
      </c>
      <c r="E53" s="0" t="n">
        <v>10</v>
      </c>
      <c r="J53" s="0" t="s">
        <v>2538</v>
      </c>
      <c r="P53" s="0" t="n">
        <f aca="false">'Formato 1'!B60</f>
        <v>742100.16</v>
      </c>
      <c r="Q53" s="0" t="n">
        <f aca="false">'Formato 1'!C60</f>
        <v>721201.16</v>
      </c>
    </row>
    <row r="54" customFormat="false" ht="15" hidden="false" customHeight="false" outlineLevel="0" collapsed="false">
      <c r="A54" s="0" t="str">
        <f aca="false">IF(LEN(CLEAN(B54))=0,"0",B54)&amp;","&amp;IF(LEN(CLEAN(C54))=0,"0",C54)&amp;","&amp;IF(LEN(CLEAN(D54))=0,"0",D54)&amp;","&amp;IF(LEN(CLEAN(E54))=0,"0",E54)&amp;","&amp;IF(LEN(CLEAN(F54))=0,"0",F54)&amp;","&amp;IF(LEN(CLEAN(G54))=0,"0",G54)&amp;","&amp;IF(LEN(CLEAN(H54))=0,"0",H54)</f>
        <v>1,1,3,0,0,0,0</v>
      </c>
      <c r="B54" s="0" t="n">
        <v>1</v>
      </c>
      <c r="C54" s="0" t="n">
        <v>1</v>
      </c>
      <c r="D54" s="0" t="n">
        <v>3</v>
      </c>
      <c r="J54" s="0" t="s">
        <v>2539</v>
      </c>
      <c r="P54" s="0" t="n">
        <f aca="false">'Formato 1'!B62</f>
        <v>879453.91</v>
      </c>
      <c r="Q54" s="0" t="n">
        <f aca="false">'Formato 1'!C62</f>
        <v>812193.31</v>
      </c>
    </row>
    <row r="55" customFormat="false" ht="15" hidden="false" customHeight="false" outlineLevel="0" collapsed="false">
      <c r="A55" s="0" t="str">
        <f aca="false">IF(LEN(CLEAN(B55))=0,"0",B55)&amp;","&amp;IF(LEN(CLEAN(C55))=0,"0",C55)&amp;","&amp;IF(LEN(CLEAN(D55))=0,"0",D55)&amp;","&amp;IF(LEN(CLEAN(E55))=0,"0",E55)&amp;","&amp;IF(LEN(CLEAN(F55))=0,"0",F55)&amp;","&amp;IF(LEN(CLEAN(G55))=0,"0",G55)&amp;","&amp;IF(LEN(CLEAN(H55))=0,"0",H55)</f>
        <v>1,2,0,0,0,0,0</v>
      </c>
      <c r="B55" s="0" t="n">
        <v>1</v>
      </c>
      <c r="C55" s="0" t="n">
        <v>2</v>
      </c>
      <c r="I55" s="0" t="s">
        <v>2363</v>
      </c>
    </row>
    <row r="56" customFormat="false" ht="15" hidden="false" customHeight="false" outlineLevel="0" collapsed="false">
      <c r="A56" s="0" t="str">
        <f aca="false">IF(LEN(CLEAN(B56))=0,"0",B56)&amp;","&amp;IF(LEN(CLEAN(C56))=0,"0",C56)&amp;","&amp;IF(LEN(CLEAN(D56))=0,"0",D56)&amp;","&amp;IF(LEN(CLEAN(E56))=0,"0",E56)&amp;","&amp;IF(LEN(CLEAN(F56))=0,"0",F56)&amp;","&amp;IF(LEN(CLEAN(G56))=0,"0",G56)&amp;","&amp;IF(LEN(CLEAN(H56))=0,"0",H56)</f>
        <v>1,2,1,0,0,0,0</v>
      </c>
      <c r="B56" s="0" t="n">
        <v>1</v>
      </c>
      <c r="C56" s="0" t="n">
        <v>2</v>
      </c>
      <c r="D56" s="0" t="n">
        <v>1</v>
      </c>
      <c r="J56" s="0" t="s">
        <v>2365</v>
      </c>
    </row>
    <row r="57" customFormat="false" ht="15" hidden="false" customHeight="false" outlineLevel="0" collapsed="false">
      <c r="A57" s="0" t="str">
        <f aca="false">IF(LEN(CLEAN(B57))=0,"0",B57)&amp;","&amp;IF(LEN(CLEAN(C57))=0,"0",C57)&amp;","&amp;IF(LEN(CLEAN(D57))=0,"0",D57)&amp;","&amp;IF(LEN(CLEAN(E57))=0,"0",E57)&amp;","&amp;IF(LEN(CLEAN(F57))=0,"0",F57)&amp;","&amp;IF(LEN(CLEAN(G57))=0,"0",G57)&amp;","&amp;IF(LEN(CLEAN(H57))=0,"0",H57)</f>
        <v>1,2,1,1,0,0,0</v>
      </c>
      <c r="B57" s="0" t="n">
        <v>1</v>
      </c>
      <c r="C57" s="0" t="n">
        <v>2</v>
      </c>
      <c r="D57" s="0" t="n">
        <v>1</v>
      </c>
      <c r="E57" s="0" t="n">
        <v>1</v>
      </c>
      <c r="K57" s="0" t="s">
        <v>2540</v>
      </c>
      <c r="P57" s="0" t="n">
        <f aca="false">'Formato 1'!E9</f>
        <v>7220.87</v>
      </c>
      <c r="Q57" s="0" t="n">
        <f aca="false">'Formato 1'!F9</f>
        <v>13238.33</v>
      </c>
    </row>
    <row r="58" customFormat="false" ht="15" hidden="false" customHeight="false" outlineLevel="0" collapsed="false">
      <c r="A58" s="0" t="str">
        <f aca="false">IF(LEN(CLEAN(B58))=0,"0",B58)&amp;","&amp;IF(LEN(CLEAN(C58))=0,"0",C58)&amp;","&amp;IF(LEN(CLEAN(D58))=0,"0",D58)&amp;","&amp;IF(LEN(CLEAN(E58))=0,"0",E58)&amp;","&amp;IF(LEN(CLEAN(F58))=0,"0",F58)&amp;","&amp;IF(LEN(CLEAN(G58))=0,"0",G58)&amp;","&amp;IF(LEN(CLEAN(H58))=0,"0",H58)</f>
        <v>1,2,1,1,1,0,0</v>
      </c>
      <c r="B58" s="0" t="n">
        <v>1</v>
      </c>
      <c r="C58" s="0" t="n">
        <v>2</v>
      </c>
      <c r="D58" s="0" t="n">
        <v>1</v>
      </c>
      <c r="E58" s="0" t="n">
        <v>1</v>
      </c>
      <c r="F58" s="0" t="n">
        <v>1</v>
      </c>
      <c r="L58" s="0" t="s">
        <v>2541</v>
      </c>
      <c r="P58" s="0" t="n">
        <f aca="false">'Formato 1'!E10</f>
        <v>44.04</v>
      </c>
      <c r="Q58" s="0" t="n">
        <f aca="false">'Formato 1'!F10</f>
        <v>44.04</v>
      </c>
    </row>
    <row r="59" customFormat="false" ht="15" hidden="false" customHeight="false" outlineLevel="0" collapsed="false">
      <c r="A59" s="0" t="str">
        <f aca="false">IF(LEN(CLEAN(B59))=0,"0",B59)&amp;","&amp;IF(LEN(CLEAN(C59))=0,"0",C59)&amp;","&amp;IF(LEN(CLEAN(D59))=0,"0",D59)&amp;","&amp;IF(LEN(CLEAN(E59))=0,"0",E59)&amp;","&amp;IF(LEN(CLEAN(F59))=0,"0",F59)&amp;","&amp;IF(LEN(CLEAN(G59))=0,"0",G59)&amp;","&amp;IF(LEN(CLEAN(H59))=0,"0",H59)</f>
        <v>1,2,1,1,2,0,0</v>
      </c>
      <c r="B59" s="0" t="n">
        <v>1</v>
      </c>
      <c r="C59" s="0" t="n">
        <v>2</v>
      </c>
      <c r="D59" s="0" t="n">
        <v>1</v>
      </c>
      <c r="E59" s="0" t="n">
        <v>1</v>
      </c>
      <c r="F59" s="0" t="n">
        <v>2</v>
      </c>
      <c r="L59" s="0" t="s">
        <v>2542</v>
      </c>
      <c r="P59" s="0" t="n">
        <f aca="false">'Formato 1'!E11</f>
        <v>0</v>
      </c>
      <c r="Q59" s="0" t="n">
        <f aca="false">'Formato 1'!F11</f>
        <v>0</v>
      </c>
    </row>
    <row r="60" customFormat="false" ht="15" hidden="false" customHeight="false" outlineLevel="0" collapsed="false">
      <c r="A60" s="0" t="str">
        <f aca="false">IF(LEN(CLEAN(B60))=0,"0",B60)&amp;","&amp;IF(LEN(CLEAN(C60))=0,"0",C60)&amp;","&amp;IF(LEN(CLEAN(D60))=0,"0",D60)&amp;","&amp;IF(LEN(CLEAN(E60))=0,"0",E60)&amp;","&amp;IF(LEN(CLEAN(F60))=0,"0",F60)&amp;","&amp;IF(LEN(CLEAN(G60))=0,"0",G60)&amp;","&amp;IF(LEN(CLEAN(H60))=0,"0",H60)</f>
        <v>1,2,1,1,3,0,0</v>
      </c>
      <c r="B60" s="0" t="n">
        <v>1</v>
      </c>
      <c r="C60" s="0" t="n">
        <v>2</v>
      </c>
      <c r="D60" s="0" t="n">
        <v>1</v>
      </c>
      <c r="E60" s="0" t="n">
        <v>1</v>
      </c>
      <c r="F60" s="0" t="n">
        <v>3</v>
      </c>
      <c r="L60" s="0" t="s">
        <v>2543</v>
      </c>
      <c r="P60" s="0" t="n">
        <f aca="false">'Formato 1'!E12</f>
        <v>0</v>
      </c>
      <c r="Q60" s="0" t="n">
        <f aca="false">'Formato 1'!F12</f>
        <v>0</v>
      </c>
    </row>
    <row r="61" customFormat="false" ht="15" hidden="false" customHeight="false" outlineLevel="0" collapsed="false">
      <c r="A61" s="0" t="str">
        <f aca="false">IF(LEN(CLEAN(B61))=0,"0",B61)&amp;","&amp;IF(LEN(CLEAN(C61))=0,"0",C61)&amp;","&amp;IF(LEN(CLEAN(D61))=0,"0",D61)&amp;","&amp;IF(LEN(CLEAN(E61))=0,"0",E61)&amp;","&amp;IF(LEN(CLEAN(F61))=0,"0",F61)&amp;","&amp;IF(LEN(CLEAN(G61))=0,"0",G61)&amp;","&amp;IF(LEN(CLEAN(H61))=0,"0",H61)</f>
        <v>1,2,1,1,4,0,0</v>
      </c>
      <c r="B61" s="0" t="n">
        <v>1</v>
      </c>
      <c r="C61" s="0" t="n">
        <v>2</v>
      </c>
      <c r="D61" s="0" t="n">
        <v>1</v>
      </c>
      <c r="E61" s="0" t="n">
        <v>1</v>
      </c>
      <c r="F61" s="0" t="n">
        <v>4</v>
      </c>
      <c r="L61" s="0" t="s">
        <v>2544</v>
      </c>
      <c r="P61" s="0" t="n">
        <f aca="false">'Formato 1'!E13</f>
        <v>0</v>
      </c>
      <c r="Q61" s="0" t="n">
        <f aca="false">'Formato 1'!F13</f>
        <v>0</v>
      </c>
    </row>
    <row r="62" customFormat="false" ht="15" hidden="false" customHeight="false" outlineLevel="0" collapsed="false">
      <c r="A62" s="0" t="str">
        <f aca="false">IF(LEN(CLEAN(B62))=0,"0",B62)&amp;","&amp;IF(LEN(CLEAN(C62))=0,"0",C62)&amp;","&amp;IF(LEN(CLEAN(D62))=0,"0",D62)&amp;","&amp;IF(LEN(CLEAN(E62))=0,"0",E62)&amp;","&amp;IF(LEN(CLEAN(F62))=0,"0",F62)&amp;","&amp;IF(LEN(CLEAN(G62))=0,"0",G62)&amp;","&amp;IF(LEN(CLEAN(H62))=0,"0",H62)</f>
        <v>1,2,1,1,5,0,0</v>
      </c>
      <c r="B62" s="0" t="n">
        <v>1</v>
      </c>
      <c r="C62" s="0" t="n">
        <v>2</v>
      </c>
      <c r="D62" s="0" t="n">
        <v>1</v>
      </c>
      <c r="E62" s="0" t="n">
        <v>1</v>
      </c>
      <c r="F62" s="0" t="n">
        <v>5</v>
      </c>
      <c r="L62" s="0" t="s">
        <v>2545</v>
      </c>
      <c r="P62" s="0" t="n">
        <f aca="false">'Formato 1'!E14</f>
        <v>0</v>
      </c>
      <c r="Q62" s="0" t="n">
        <f aca="false">'Formato 1'!F14</f>
        <v>0</v>
      </c>
    </row>
    <row r="63" customFormat="false" ht="15" hidden="false" customHeight="false" outlineLevel="0" collapsed="false">
      <c r="A63" s="0" t="str">
        <f aca="false">IF(LEN(CLEAN(B63))=0,"0",B63)&amp;","&amp;IF(LEN(CLEAN(C63))=0,"0",C63)&amp;","&amp;IF(LEN(CLEAN(D63))=0,"0",D63)&amp;","&amp;IF(LEN(CLEAN(E63))=0,"0",E63)&amp;","&amp;IF(LEN(CLEAN(F63))=0,"0",F63)&amp;","&amp;IF(LEN(CLEAN(G63))=0,"0",G63)&amp;","&amp;IF(LEN(CLEAN(H63))=0,"0",H63)</f>
        <v>1,2,1,1,6,0,0</v>
      </c>
      <c r="B63" s="0" t="n">
        <v>1</v>
      </c>
      <c r="C63" s="0" t="n">
        <v>2</v>
      </c>
      <c r="D63" s="0" t="n">
        <v>1</v>
      </c>
      <c r="E63" s="0" t="n">
        <v>1</v>
      </c>
      <c r="F63" s="0" t="n">
        <v>6</v>
      </c>
      <c r="L63" s="0" t="s">
        <v>2546</v>
      </c>
      <c r="P63" s="0" t="n">
        <f aca="false">'Formato 1'!E15</f>
        <v>0</v>
      </c>
      <c r="Q63" s="0" t="n">
        <f aca="false">'Formato 1'!F15</f>
        <v>0</v>
      </c>
    </row>
    <row r="64" customFormat="false" ht="15" hidden="false" customHeight="false" outlineLevel="0" collapsed="false">
      <c r="A64" s="0" t="str">
        <f aca="false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1,2,1,1,7,0,0</v>
      </c>
      <c r="B64" s="0" t="n">
        <v>1</v>
      </c>
      <c r="C64" s="0" t="n">
        <v>2</v>
      </c>
      <c r="D64" s="0" t="n">
        <v>1</v>
      </c>
      <c r="E64" s="0" t="n">
        <v>1</v>
      </c>
      <c r="F64" s="0" t="n">
        <v>7</v>
      </c>
      <c r="L64" s="0" t="s">
        <v>2547</v>
      </c>
      <c r="P64" s="0" t="n">
        <f aca="false">'Formato 1'!E16</f>
        <v>7176.83</v>
      </c>
      <c r="Q64" s="0" t="n">
        <f aca="false">'Formato 1'!F16</f>
        <v>13194.29</v>
      </c>
    </row>
    <row r="65" customFormat="false" ht="15" hidden="false" customHeight="false" outlineLevel="0" collapsed="false">
      <c r="A65" s="0" t="str">
        <f aca="false">IF(LEN(CLEAN(B65))=0,"0",B65)&amp;","&amp;IF(LEN(CLEAN(C65))=0,"0",C65)&amp;","&amp;IF(LEN(CLEAN(D65))=0,"0",D65)&amp;","&amp;IF(LEN(CLEAN(E65))=0,"0",E65)&amp;","&amp;IF(LEN(CLEAN(F65))=0,"0",F65)&amp;","&amp;IF(LEN(CLEAN(G65))=0,"0",G65)&amp;","&amp;IF(LEN(CLEAN(H65))=0,"0",H65)</f>
        <v>1,2,1,1,8,0,0</v>
      </c>
      <c r="B65" s="0" t="n">
        <v>1</v>
      </c>
      <c r="C65" s="0" t="n">
        <v>2</v>
      </c>
      <c r="D65" s="0" t="n">
        <v>1</v>
      </c>
      <c r="E65" s="0" t="n">
        <v>1</v>
      </c>
      <c r="F65" s="0" t="n">
        <v>8</v>
      </c>
      <c r="L65" s="0" t="s">
        <v>2548</v>
      </c>
      <c r="P65" s="0" t="n">
        <f aca="false">'Formato 1'!E17</f>
        <v>0</v>
      </c>
      <c r="Q65" s="0" t="n">
        <f aca="false">'Formato 1'!F17</f>
        <v>0</v>
      </c>
    </row>
    <row r="66" customFormat="false" ht="15" hidden="false" customHeight="false" outlineLevel="0" collapsed="false">
      <c r="A66" s="0" t="str">
        <f aca="false">IF(LEN(CLEAN(B66))=0,"0",B66)&amp;","&amp;IF(LEN(CLEAN(C66))=0,"0",C66)&amp;","&amp;IF(LEN(CLEAN(D66))=0,"0",D66)&amp;","&amp;IF(LEN(CLEAN(E66))=0,"0",E66)&amp;","&amp;IF(LEN(CLEAN(F66))=0,"0",F66)&amp;","&amp;IF(LEN(CLEAN(G66))=0,"0",G66)&amp;","&amp;IF(LEN(CLEAN(H66))=0,"0",H66)</f>
        <v>1,2,1,1,9,0,0</v>
      </c>
      <c r="B66" s="0" t="n">
        <v>1</v>
      </c>
      <c r="C66" s="0" t="n">
        <v>2</v>
      </c>
      <c r="D66" s="0" t="n">
        <v>1</v>
      </c>
      <c r="E66" s="0" t="n">
        <v>1</v>
      </c>
      <c r="F66" s="0" t="n">
        <v>9</v>
      </c>
      <c r="L66" s="0" t="s">
        <v>2549</v>
      </c>
      <c r="P66" s="0" t="n">
        <f aca="false">'Formato 1'!E18</f>
        <v>0</v>
      </c>
      <c r="Q66" s="0" t="n">
        <f aca="false">'Formato 1'!F18</f>
        <v>0</v>
      </c>
    </row>
    <row r="67" customFormat="false" ht="15" hidden="false" customHeight="false" outlineLevel="0" collapsed="false">
      <c r="A67" s="0" t="str">
        <f aca="false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 s="0" t="n">
        <v>1</v>
      </c>
      <c r="C67" s="0" t="n">
        <v>2</v>
      </c>
      <c r="D67" s="0" t="n">
        <v>1</v>
      </c>
      <c r="E67" s="0" t="n">
        <v>2</v>
      </c>
      <c r="K67" s="0" t="s">
        <v>2550</v>
      </c>
      <c r="P67" s="0" t="n">
        <f aca="false">'Formato 1'!E19</f>
        <v>0</v>
      </c>
      <c r="Q67" s="0" t="n">
        <f aca="false">'Formato 1'!F19</f>
        <v>0</v>
      </c>
    </row>
    <row r="68" customFormat="false" ht="15" hidden="false" customHeight="false" outlineLevel="0" collapsed="false">
      <c r="A68" s="0" t="str">
        <f aca="false"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1,2,1,2,1,0,0</v>
      </c>
      <c r="B68" s="0" t="n">
        <v>1</v>
      </c>
      <c r="C68" s="0" t="n">
        <v>2</v>
      </c>
      <c r="D68" s="0" t="n">
        <v>1</v>
      </c>
      <c r="E68" s="0" t="n">
        <v>2</v>
      </c>
      <c r="F68" s="0" t="n">
        <v>1</v>
      </c>
      <c r="L68" s="0" t="s">
        <v>2551</v>
      </c>
      <c r="P68" s="0" t="n">
        <f aca="false">'Formato 1'!E20</f>
        <v>0</v>
      </c>
      <c r="Q68" s="0" t="n">
        <f aca="false">'Formato 1'!F20</f>
        <v>0</v>
      </c>
    </row>
    <row r="69" customFormat="false" ht="15" hidden="false" customHeight="false" outlineLevel="0" collapsed="false">
      <c r="A69" s="0" t="str">
        <f aca="false">IF(LEN(CLEAN(B69))=0,"0",B69)&amp;","&amp;IF(LEN(CLEAN(C69))=0,"0",C69)&amp;","&amp;IF(LEN(CLEAN(D69))=0,"0",D69)&amp;","&amp;IF(LEN(CLEAN(E69))=0,"0",E69)&amp;","&amp;IF(LEN(CLEAN(F69))=0,"0",F69)&amp;","&amp;IF(LEN(CLEAN(G69))=0,"0",G69)&amp;","&amp;IF(LEN(CLEAN(H69))=0,"0",H69)</f>
        <v>1,2,1,2,2,0,0</v>
      </c>
      <c r="B69" s="0" t="n">
        <v>1</v>
      </c>
      <c r="C69" s="0" t="n">
        <v>2</v>
      </c>
      <c r="D69" s="0" t="n">
        <v>1</v>
      </c>
      <c r="E69" s="0" t="n">
        <v>2</v>
      </c>
      <c r="F69" s="0" t="n">
        <v>2</v>
      </c>
      <c r="L69" s="0" t="s">
        <v>2552</v>
      </c>
      <c r="P69" s="0" t="n">
        <f aca="false">'Formato 1'!E21</f>
        <v>0</v>
      </c>
      <c r="Q69" s="0" t="n">
        <f aca="false">'Formato 1'!F21</f>
        <v>0</v>
      </c>
    </row>
    <row r="70" customFormat="false" ht="15" hidden="false" customHeight="false" outlineLevel="0" collapsed="false">
      <c r="A70" s="0" t="str">
        <f aca="false">IF(LEN(CLEAN(B70))=0,"0",B70)&amp;","&amp;IF(LEN(CLEAN(C70))=0,"0",C70)&amp;","&amp;IF(LEN(CLEAN(D70))=0,"0",D70)&amp;","&amp;IF(LEN(CLEAN(E70))=0,"0",E70)&amp;","&amp;IF(LEN(CLEAN(F70))=0,"0",F70)&amp;","&amp;IF(LEN(CLEAN(G70))=0,"0",G70)&amp;","&amp;IF(LEN(CLEAN(H70))=0,"0",H70)</f>
        <v>1,2,1,2,3,0,0</v>
      </c>
      <c r="B70" s="0" t="n">
        <v>1</v>
      </c>
      <c r="C70" s="0" t="n">
        <v>2</v>
      </c>
      <c r="D70" s="0" t="n">
        <v>1</v>
      </c>
      <c r="E70" s="0" t="n">
        <v>2</v>
      </c>
      <c r="F70" s="0" t="n">
        <v>3</v>
      </c>
      <c r="L70" s="0" t="s">
        <v>2553</v>
      </c>
      <c r="P70" s="0" t="n">
        <f aca="false">'Formato 1'!E22</f>
        <v>0</v>
      </c>
      <c r="Q70" s="0" t="n">
        <f aca="false">'Formato 1'!F22</f>
        <v>0</v>
      </c>
    </row>
    <row r="71" customFormat="false" ht="15" hidden="false" customHeight="false" outlineLevel="0" collapsed="false">
      <c r="A71" s="0" t="str">
        <f aca="false">IF(LEN(CLEAN(B71))=0,"0",B71)&amp;","&amp;IF(LEN(CLEAN(C71))=0,"0",C71)&amp;","&amp;IF(LEN(CLEAN(D71))=0,"0",D71)&amp;","&amp;IF(LEN(CLEAN(E71))=0,"0",E71)&amp;","&amp;IF(LEN(CLEAN(F71))=0,"0",F71)&amp;","&amp;IF(LEN(CLEAN(G71))=0,"0",G71)&amp;","&amp;IF(LEN(CLEAN(H71))=0,"0",H71)</f>
        <v>1,2,1,3,0,0,0</v>
      </c>
      <c r="B71" s="0" t="n">
        <v>1</v>
      </c>
      <c r="C71" s="0" t="n">
        <v>2</v>
      </c>
      <c r="D71" s="0" t="n">
        <v>1</v>
      </c>
      <c r="E71" s="0" t="n">
        <v>3</v>
      </c>
      <c r="K71" s="0" t="s">
        <v>2554</v>
      </c>
      <c r="P71" s="0" t="n">
        <f aca="false">'Formato 1'!E23</f>
        <v>0</v>
      </c>
      <c r="Q71" s="0" t="n">
        <f aca="false">'Formato 1'!F23</f>
        <v>0</v>
      </c>
    </row>
    <row r="72" customFormat="false" ht="15" hidden="false" customHeight="false" outlineLevel="0" collapsed="false">
      <c r="A72" s="0" t="str">
        <f aca="false">IF(LEN(CLEAN(B72))=0,"0",B72)&amp;","&amp;IF(LEN(CLEAN(C72))=0,"0",C72)&amp;","&amp;IF(LEN(CLEAN(D72))=0,"0",D72)&amp;","&amp;IF(LEN(CLEAN(E72))=0,"0",E72)&amp;","&amp;IF(LEN(CLEAN(F72))=0,"0",F72)&amp;","&amp;IF(LEN(CLEAN(G72))=0,"0",G72)&amp;","&amp;IF(LEN(CLEAN(H72))=0,"0",H72)</f>
        <v>1,2,1,3,1,0,0</v>
      </c>
      <c r="B72" s="0" t="n">
        <v>1</v>
      </c>
      <c r="C72" s="0" t="n">
        <v>2</v>
      </c>
      <c r="D72" s="0" t="n">
        <v>1</v>
      </c>
      <c r="E72" s="0" t="n">
        <v>3</v>
      </c>
      <c r="F72" s="0" t="n">
        <v>1</v>
      </c>
      <c r="L72" s="0" t="s">
        <v>2555</v>
      </c>
      <c r="P72" s="0" t="n">
        <f aca="false">'Formato 1'!E24</f>
        <v>0</v>
      </c>
      <c r="Q72" s="0" t="n">
        <f aca="false">'Formato 1'!F24</f>
        <v>0</v>
      </c>
    </row>
    <row r="73" customFormat="false" ht="15" hidden="false" customHeight="false" outlineLevel="0" collapsed="false">
      <c r="A73" s="0" t="str">
        <f aca="false">IF(LEN(CLEAN(B73))=0,"0",B73)&amp;","&amp;IF(LEN(CLEAN(C73))=0,"0",C73)&amp;","&amp;IF(LEN(CLEAN(D73))=0,"0",D73)&amp;","&amp;IF(LEN(CLEAN(E73))=0,"0",E73)&amp;","&amp;IF(LEN(CLEAN(F73))=0,"0",F73)&amp;","&amp;IF(LEN(CLEAN(G73))=0,"0",G73)&amp;","&amp;IF(LEN(CLEAN(H73))=0,"0",H73)</f>
        <v>1,2,1,3,2,0,0</v>
      </c>
      <c r="B73" s="0" t="n">
        <v>1</v>
      </c>
      <c r="C73" s="0" t="n">
        <v>2</v>
      </c>
      <c r="D73" s="0" t="n">
        <v>1</v>
      </c>
      <c r="E73" s="0" t="n">
        <v>3</v>
      </c>
      <c r="F73" s="0" t="n">
        <v>2</v>
      </c>
      <c r="L73" s="0" t="s">
        <v>2556</v>
      </c>
      <c r="P73" s="0" t="n">
        <f aca="false">'Formato 1'!E25</f>
        <v>0</v>
      </c>
      <c r="Q73" s="0" t="n">
        <f aca="false">'Formato 1'!F25</f>
        <v>0</v>
      </c>
    </row>
    <row r="74" customFormat="false" ht="15" hidden="false" customHeight="false" outlineLevel="0" collapsed="false">
      <c r="A74" s="0" t="str">
        <f aca="false">IF(LEN(CLEAN(B74))=0,"0",B74)&amp;","&amp;IF(LEN(CLEAN(C74))=0,"0",C74)&amp;","&amp;IF(LEN(CLEAN(D74))=0,"0",D74)&amp;","&amp;IF(LEN(CLEAN(E74))=0,"0",E74)&amp;","&amp;IF(LEN(CLEAN(F74))=0,"0",F74)&amp;","&amp;IF(LEN(CLEAN(G74))=0,"0",G74)&amp;","&amp;IF(LEN(CLEAN(H74))=0,"0",H74)</f>
        <v>1,2,1,4,0,0,0</v>
      </c>
      <c r="B74" s="0" t="n">
        <v>1</v>
      </c>
      <c r="C74" s="0" t="n">
        <v>2</v>
      </c>
      <c r="D74" s="0" t="n">
        <v>1</v>
      </c>
      <c r="E74" s="0" t="n">
        <v>4</v>
      </c>
      <c r="K74" s="0" t="s">
        <v>2557</v>
      </c>
      <c r="P74" s="0" t="n">
        <f aca="false">'Formato 1'!E26</f>
        <v>0</v>
      </c>
      <c r="Q74" s="0" t="n">
        <f aca="false">'Formato 1'!F26</f>
        <v>0</v>
      </c>
    </row>
    <row r="75" customFormat="false" ht="15" hidden="false" customHeight="false" outlineLevel="0" collapsed="false">
      <c r="A75" s="0" t="str">
        <f aca="false">IF(LEN(CLEAN(B75))=0,"0",B75)&amp;","&amp;IF(LEN(CLEAN(C75))=0,"0",C75)&amp;","&amp;IF(LEN(CLEAN(D75))=0,"0",D75)&amp;","&amp;IF(LEN(CLEAN(E75))=0,"0",E75)&amp;","&amp;IF(LEN(CLEAN(F75))=0,"0",F75)&amp;","&amp;IF(LEN(CLEAN(G75))=0,"0",G75)&amp;","&amp;IF(LEN(CLEAN(H75))=0,"0",H75)</f>
        <v>1,2,1,4,1,0,0</v>
      </c>
      <c r="B75" s="0" t="n">
        <v>1</v>
      </c>
      <c r="C75" s="0" t="n">
        <v>2</v>
      </c>
      <c r="D75" s="0" t="n">
        <v>1</v>
      </c>
      <c r="E75" s="0" t="n">
        <v>4</v>
      </c>
      <c r="F75" s="0" t="n">
        <v>1</v>
      </c>
      <c r="L75" s="0" t="s">
        <v>2557</v>
      </c>
      <c r="P75" s="0" t="n">
        <f aca="false">'Formato 1'!E26</f>
        <v>0</v>
      </c>
      <c r="Q75" s="0" t="n">
        <f aca="false">'Formato 1'!F26</f>
        <v>0</v>
      </c>
    </row>
    <row r="76" customFormat="false" ht="15" hidden="false" customHeight="false" outlineLevel="0" collapsed="false">
      <c r="A76" s="0" t="str">
        <f aca="false">IF(LEN(CLEAN(B76))=0,"0",B76)&amp;","&amp;IF(LEN(CLEAN(C76))=0,"0",C76)&amp;","&amp;IF(LEN(CLEAN(D76))=0,"0",D76)&amp;","&amp;IF(LEN(CLEAN(E76))=0,"0",E76)&amp;","&amp;IF(LEN(CLEAN(F76))=0,"0",F76)&amp;","&amp;IF(LEN(CLEAN(G76))=0,"0",G76)&amp;","&amp;IF(LEN(CLEAN(H76))=0,"0",H76)</f>
        <v>1,2,1,5,0,0,0</v>
      </c>
      <c r="B76" s="0" t="n">
        <v>1</v>
      </c>
      <c r="C76" s="0" t="n">
        <v>2</v>
      </c>
      <c r="D76" s="0" t="n">
        <v>1</v>
      </c>
      <c r="E76" s="0" t="n">
        <v>5</v>
      </c>
      <c r="K76" s="0" t="s">
        <v>2558</v>
      </c>
      <c r="P76" s="0" t="n">
        <f aca="false">'Formato 1'!E27</f>
        <v>0</v>
      </c>
      <c r="Q76" s="0" t="n">
        <f aca="false">'Formato 1'!F27</f>
        <v>0</v>
      </c>
    </row>
    <row r="77" customFormat="false" ht="15" hidden="false" customHeight="false" outlineLevel="0" collapsed="false">
      <c r="A77" s="0" t="str">
        <f aca="false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1,2,1,5,1,0,0</v>
      </c>
      <c r="B77" s="0" t="n">
        <v>1</v>
      </c>
      <c r="C77" s="0" t="n">
        <v>2</v>
      </c>
      <c r="D77" s="0" t="n">
        <v>1</v>
      </c>
      <c r="E77" s="0" t="n">
        <v>5</v>
      </c>
      <c r="F77" s="0" t="n">
        <v>1</v>
      </c>
      <c r="L77" s="0" t="s">
        <v>2559</v>
      </c>
      <c r="P77" s="0" t="n">
        <f aca="false">'Formato 1'!E28</f>
        <v>0</v>
      </c>
      <c r="Q77" s="0" t="n">
        <f aca="false">'Formato 1'!F28</f>
        <v>0</v>
      </c>
    </row>
    <row r="78" customFormat="false" ht="15" hidden="false" customHeight="false" outlineLevel="0" collapsed="false">
      <c r="A78" s="0" t="str">
        <f aca="false">IF(LEN(CLEAN(B78))=0,"0",B78)&amp;","&amp;IF(LEN(CLEAN(C78))=0,"0",C78)&amp;","&amp;IF(LEN(CLEAN(D78))=0,"0",D78)&amp;","&amp;IF(LEN(CLEAN(E78))=0,"0",E78)&amp;","&amp;IF(LEN(CLEAN(F78))=0,"0",F78)&amp;","&amp;IF(LEN(CLEAN(G78))=0,"0",G78)&amp;","&amp;IF(LEN(CLEAN(H78))=0,"0",H78)</f>
        <v>1,2,1,5,2,0,0</v>
      </c>
      <c r="B78" s="0" t="n">
        <v>1</v>
      </c>
      <c r="C78" s="0" t="n">
        <v>2</v>
      </c>
      <c r="D78" s="0" t="n">
        <v>1</v>
      </c>
      <c r="E78" s="0" t="n">
        <v>5</v>
      </c>
      <c r="F78" s="0" t="n">
        <v>2</v>
      </c>
      <c r="L78" s="0" t="s">
        <v>2560</v>
      </c>
      <c r="P78" s="0" t="n">
        <f aca="false">'Formato 1'!E29</f>
        <v>0</v>
      </c>
      <c r="Q78" s="0" t="n">
        <f aca="false">'Formato 1'!F29</f>
        <v>0</v>
      </c>
    </row>
    <row r="79" customFormat="false" ht="15" hidden="false" customHeight="false" outlineLevel="0" collapsed="false">
      <c r="A79" s="0" t="str">
        <f aca="false">IF(LEN(CLEAN(B79))=0,"0",B79)&amp;","&amp;IF(LEN(CLEAN(C79))=0,"0",C79)&amp;","&amp;IF(LEN(CLEAN(D79))=0,"0",D79)&amp;","&amp;IF(LEN(CLEAN(E79))=0,"0",E79)&amp;","&amp;IF(LEN(CLEAN(F79))=0,"0",F79)&amp;","&amp;IF(LEN(CLEAN(G79))=0,"0",G79)&amp;","&amp;IF(LEN(CLEAN(H79))=0,"0",H79)</f>
        <v>1,2,1,5,3,0,0</v>
      </c>
      <c r="B79" s="0" t="n">
        <v>1</v>
      </c>
      <c r="C79" s="0" t="n">
        <v>2</v>
      </c>
      <c r="D79" s="0" t="n">
        <v>1</v>
      </c>
      <c r="E79" s="0" t="n">
        <v>5</v>
      </c>
      <c r="F79" s="0" t="n">
        <v>3</v>
      </c>
      <c r="L79" s="0" t="s">
        <v>2561</v>
      </c>
      <c r="P79" s="0" t="n">
        <f aca="false">'Formato 1'!E30</f>
        <v>0</v>
      </c>
      <c r="Q79" s="0" t="n">
        <f aca="false">'Formato 1'!F30</f>
        <v>0</v>
      </c>
    </row>
    <row r="80" customFormat="false" ht="15" hidden="false" customHeight="false" outlineLevel="0" collapsed="false">
      <c r="A80" s="0" t="str">
        <f aca="false">IF(LEN(CLEAN(B80))=0,"0",B80)&amp;","&amp;IF(LEN(CLEAN(C80))=0,"0",C80)&amp;","&amp;IF(LEN(CLEAN(D80))=0,"0",D80)&amp;","&amp;IF(LEN(CLEAN(E80))=0,"0",E80)&amp;","&amp;IF(LEN(CLEAN(F80))=0,"0",F80)&amp;","&amp;IF(LEN(CLEAN(G80))=0,"0",G80)&amp;","&amp;IF(LEN(CLEAN(H80))=0,"0",H80)</f>
        <v>1,2,1,6,0,0,0</v>
      </c>
      <c r="B80" s="0" t="n">
        <v>1</v>
      </c>
      <c r="C80" s="0" t="n">
        <v>2</v>
      </c>
      <c r="D80" s="0" t="n">
        <v>1</v>
      </c>
      <c r="E80" s="0" t="n">
        <v>6</v>
      </c>
      <c r="K80" s="0" t="s">
        <v>2562</v>
      </c>
      <c r="P80" s="0" t="n">
        <f aca="false">'Formato 1'!E31</f>
        <v>0</v>
      </c>
      <c r="Q80" s="0" t="n">
        <f aca="false">'Formato 1'!F31</f>
        <v>0</v>
      </c>
    </row>
    <row r="81" customFormat="false" ht="15" hidden="false" customHeight="false" outlineLevel="0" collapsed="false">
      <c r="A81" s="0" t="str">
        <f aca="false">IF(LEN(CLEAN(B81))=0,"0",B81)&amp;","&amp;IF(LEN(CLEAN(C81))=0,"0",C81)&amp;","&amp;IF(LEN(CLEAN(D81))=0,"0",D81)&amp;","&amp;IF(LEN(CLEAN(E81))=0,"0",E81)&amp;","&amp;IF(LEN(CLEAN(F81))=0,"0",F81)&amp;","&amp;IF(LEN(CLEAN(G81))=0,"0",G81)&amp;","&amp;IF(LEN(CLEAN(H81))=0,"0",H81)</f>
        <v>1,2,1,6,1,0,0</v>
      </c>
      <c r="B81" s="0" t="n">
        <v>1</v>
      </c>
      <c r="C81" s="0" t="n">
        <v>2</v>
      </c>
      <c r="D81" s="0" t="n">
        <v>1</v>
      </c>
      <c r="E81" s="0" t="n">
        <v>6</v>
      </c>
      <c r="F81" s="0" t="n">
        <v>1</v>
      </c>
      <c r="L81" s="0" t="s">
        <v>2563</v>
      </c>
      <c r="P81" s="0" t="n">
        <f aca="false">'Formato 1'!E32</f>
        <v>0</v>
      </c>
      <c r="Q81" s="0" t="n">
        <f aca="false">'Formato 1'!F32</f>
        <v>0</v>
      </c>
    </row>
    <row r="82" customFormat="false" ht="15" hidden="false" customHeight="false" outlineLevel="0" collapsed="false">
      <c r="A82" s="0" t="str">
        <f aca="false">IF(LEN(CLEAN(B82))=0,"0",B82)&amp;","&amp;IF(LEN(CLEAN(C82))=0,"0",C82)&amp;","&amp;IF(LEN(CLEAN(D82))=0,"0",D82)&amp;","&amp;IF(LEN(CLEAN(E82))=0,"0",E82)&amp;","&amp;IF(LEN(CLEAN(F82))=0,"0",F82)&amp;","&amp;IF(LEN(CLEAN(G82))=0,"0",G82)&amp;","&amp;IF(LEN(CLEAN(H82))=0,"0",H82)</f>
        <v>1,2,1,6,2,0,0</v>
      </c>
      <c r="B82" s="0" t="n">
        <v>1</v>
      </c>
      <c r="C82" s="0" t="n">
        <v>2</v>
      </c>
      <c r="D82" s="0" t="n">
        <v>1</v>
      </c>
      <c r="E82" s="0" t="n">
        <v>6</v>
      </c>
      <c r="F82" s="0" t="n">
        <v>2</v>
      </c>
      <c r="L82" s="0" t="s">
        <v>2564</v>
      </c>
      <c r="P82" s="0" t="n">
        <f aca="false">'Formato 1'!E33</f>
        <v>0</v>
      </c>
      <c r="Q82" s="0" t="n">
        <f aca="false">'Formato 1'!F33</f>
        <v>0</v>
      </c>
    </row>
    <row r="83" customFormat="false" ht="15" hidden="false" customHeight="false" outlineLevel="0" collapsed="false">
      <c r="A83" s="0" t="str">
        <f aca="false">IF(LEN(CLEAN(B83))=0,"0",B83)&amp;","&amp;IF(LEN(CLEAN(C83))=0,"0",C83)&amp;","&amp;IF(LEN(CLEAN(D83))=0,"0",D83)&amp;","&amp;IF(LEN(CLEAN(E83))=0,"0",E83)&amp;","&amp;IF(LEN(CLEAN(F83))=0,"0",F83)&amp;","&amp;IF(LEN(CLEAN(G83))=0,"0",G83)&amp;","&amp;IF(LEN(CLEAN(H83))=0,"0",H83)</f>
        <v>1,2,1,6,3,0,0</v>
      </c>
      <c r="B83" s="0" t="n">
        <v>1</v>
      </c>
      <c r="C83" s="0" t="n">
        <v>2</v>
      </c>
      <c r="D83" s="0" t="n">
        <v>1</v>
      </c>
      <c r="E83" s="0" t="n">
        <v>6</v>
      </c>
      <c r="F83" s="0" t="n">
        <v>3</v>
      </c>
      <c r="L83" s="0" t="s">
        <v>2565</v>
      </c>
      <c r="P83" s="0" t="n">
        <f aca="false">'Formato 1'!E34</f>
        <v>0</v>
      </c>
      <c r="Q83" s="0" t="n">
        <f aca="false">'Formato 1'!F34</f>
        <v>0</v>
      </c>
    </row>
    <row r="84" customFormat="false" ht="15" hidden="false" customHeight="false" outlineLevel="0" collapsed="false">
      <c r="A84" s="0" t="str">
        <f aca="false">IF(LEN(CLEAN(B84))=0,"0",B84)&amp;","&amp;IF(LEN(CLEAN(C84))=0,"0",C84)&amp;","&amp;IF(LEN(CLEAN(D84))=0,"0",D84)&amp;","&amp;IF(LEN(CLEAN(E84))=0,"0",E84)&amp;","&amp;IF(LEN(CLEAN(F84))=0,"0",F84)&amp;","&amp;IF(LEN(CLEAN(G84))=0,"0",G84)&amp;","&amp;IF(LEN(CLEAN(H84))=0,"0",H84)</f>
        <v>1,2,1,6,4,0,0</v>
      </c>
      <c r="B84" s="0" t="n">
        <v>1</v>
      </c>
      <c r="C84" s="0" t="n">
        <v>2</v>
      </c>
      <c r="D84" s="0" t="n">
        <v>1</v>
      </c>
      <c r="E84" s="0" t="n">
        <v>6</v>
      </c>
      <c r="F84" s="0" t="n">
        <v>4</v>
      </c>
      <c r="L84" s="0" t="s">
        <v>2566</v>
      </c>
      <c r="P84" s="0" t="n">
        <f aca="false">'Formato 1'!E35</f>
        <v>0</v>
      </c>
      <c r="Q84" s="0" t="n">
        <f aca="false">'Formato 1'!F35</f>
        <v>0</v>
      </c>
    </row>
    <row r="85" customFormat="false" ht="15" hidden="false" customHeight="false" outlineLevel="0" collapsed="false">
      <c r="A85" s="0" t="str">
        <f aca="false">IF(LEN(CLEAN(B85))=0,"0",B85)&amp;","&amp;IF(LEN(CLEAN(C85))=0,"0",C85)&amp;","&amp;IF(LEN(CLEAN(D85))=0,"0",D85)&amp;","&amp;IF(LEN(CLEAN(E85))=0,"0",E85)&amp;","&amp;IF(LEN(CLEAN(F85))=0,"0",F85)&amp;","&amp;IF(LEN(CLEAN(G85))=0,"0",G85)&amp;","&amp;IF(LEN(CLEAN(H85))=0,"0",H85)</f>
        <v>1,2,1,6,5,0,0</v>
      </c>
      <c r="B85" s="0" t="n">
        <v>1</v>
      </c>
      <c r="C85" s="0" t="n">
        <v>2</v>
      </c>
      <c r="D85" s="0" t="n">
        <v>1</v>
      </c>
      <c r="E85" s="0" t="n">
        <v>6</v>
      </c>
      <c r="F85" s="0" t="n">
        <v>5</v>
      </c>
      <c r="L85" s="0" t="s">
        <v>2567</v>
      </c>
      <c r="P85" s="0" t="n">
        <f aca="false">'Formato 1'!E36</f>
        <v>0</v>
      </c>
      <c r="Q85" s="0" t="n">
        <f aca="false">'Formato 1'!F36</f>
        <v>0</v>
      </c>
    </row>
    <row r="86" customFormat="false" ht="15" hidden="false" customHeight="false" outlineLevel="0" collapsed="false">
      <c r="A86" s="0" t="str">
        <f aca="false">IF(LEN(CLEAN(B86))=0,"0",B86)&amp;","&amp;IF(LEN(CLEAN(C86))=0,"0",C86)&amp;","&amp;IF(LEN(CLEAN(D86))=0,"0",D86)&amp;","&amp;IF(LEN(CLEAN(E86))=0,"0",E86)&amp;","&amp;IF(LEN(CLEAN(F86))=0,"0",F86)&amp;","&amp;IF(LEN(CLEAN(G86))=0,"0",G86)&amp;","&amp;IF(LEN(CLEAN(H86))=0,"0",H86)</f>
        <v>1,2,1,6,6,0,0</v>
      </c>
      <c r="B86" s="0" t="n">
        <v>1</v>
      </c>
      <c r="C86" s="0" t="n">
        <v>2</v>
      </c>
      <c r="D86" s="0" t="n">
        <v>1</v>
      </c>
      <c r="E86" s="0" t="n">
        <v>6</v>
      </c>
      <c r="F86" s="0" t="n">
        <v>6</v>
      </c>
      <c r="L86" s="0" t="s">
        <v>2568</v>
      </c>
      <c r="P86" s="0" t="n">
        <f aca="false">'Formato 1'!E37</f>
        <v>0</v>
      </c>
      <c r="Q86" s="0" t="n">
        <f aca="false">'Formato 1'!F37</f>
        <v>0</v>
      </c>
    </row>
    <row r="87" customFormat="false" ht="15" hidden="false" customHeight="false" outlineLevel="0" collapsed="false">
      <c r="A87" s="0" t="str">
        <f aca="false">IF(LEN(CLEAN(B87))=0,"0",B87)&amp;","&amp;IF(LEN(CLEAN(C87))=0,"0",C87)&amp;","&amp;IF(LEN(CLEAN(D87))=0,"0",D87)&amp;","&amp;IF(LEN(CLEAN(E87))=0,"0",E87)&amp;","&amp;IF(LEN(CLEAN(F87))=0,"0",F87)&amp;","&amp;IF(LEN(CLEAN(G87))=0,"0",G87)&amp;","&amp;IF(LEN(CLEAN(H87))=0,"0",H87)</f>
        <v>1,2,1,7,0,0,0</v>
      </c>
      <c r="B87" s="0" t="n">
        <v>1</v>
      </c>
      <c r="C87" s="0" t="n">
        <v>2</v>
      </c>
      <c r="D87" s="0" t="n">
        <v>1</v>
      </c>
      <c r="E87" s="0" t="n">
        <v>7</v>
      </c>
      <c r="K87" s="0" t="s">
        <v>2569</v>
      </c>
      <c r="P87" s="0" t="n">
        <f aca="false">'Formato 1'!E38</f>
        <v>37881.64</v>
      </c>
      <c r="Q87" s="0" t="n">
        <f aca="false">'Formato 1'!F38</f>
        <v>37881.64</v>
      </c>
    </row>
    <row r="88" customFormat="false" ht="15" hidden="false" customHeight="false" outlineLevel="0" collapsed="false">
      <c r="A88" s="0" t="str">
        <f aca="false">IF(LEN(CLEAN(B88))=0,"0",B88)&amp;","&amp;IF(LEN(CLEAN(C88))=0,"0",C88)&amp;","&amp;IF(LEN(CLEAN(D88))=0,"0",D88)&amp;","&amp;IF(LEN(CLEAN(E88))=0,"0",E88)&amp;","&amp;IF(LEN(CLEAN(F88))=0,"0",F88)&amp;","&amp;IF(LEN(CLEAN(G88))=0,"0",G88)&amp;","&amp;IF(LEN(CLEAN(H88))=0,"0",H88)</f>
        <v>1,2,1,7,1,0,0</v>
      </c>
      <c r="B88" s="0" t="n">
        <v>1</v>
      </c>
      <c r="C88" s="0" t="n">
        <v>2</v>
      </c>
      <c r="D88" s="0" t="n">
        <v>1</v>
      </c>
      <c r="E88" s="0" t="n">
        <v>7</v>
      </c>
      <c r="F88" s="0" t="n">
        <v>1</v>
      </c>
      <c r="L88" s="0" t="s">
        <v>2570</v>
      </c>
      <c r="P88" s="0" t="n">
        <f aca="false">'Formato 1'!E39</f>
        <v>0</v>
      </c>
      <c r="Q88" s="0" t="n">
        <f aca="false">'Formato 1'!F39</f>
        <v>0</v>
      </c>
    </row>
    <row r="89" customFormat="false" ht="15" hidden="false" customHeight="false" outlineLevel="0" collapsed="false">
      <c r="A89" s="0" t="str">
        <f aca="false">IF(LEN(CLEAN(B89))=0,"0",B89)&amp;","&amp;IF(LEN(CLEAN(C89))=0,"0",C89)&amp;","&amp;IF(LEN(CLEAN(D89))=0,"0",D89)&amp;","&amp;IF(LEN(CLEAN(E89))=0,"0",E89)&amp;","&amp;IF(LEN(CLEAN(F89))=0,"0",F89)&amp;","&amp;IF(LEN(CLEAN(G89))=0,"0",G89)&amp;","&amp;IF(LEN(CLEAN(H89))=0,"0",H89)</f>
        <v>1,2,1,7,2,0,0</v>
      </c>
      <c r="B89" s="0" t="n">
        <v>1</v>
      </c>
      <c r="C89" s="0" t="n">
        <v>2</v>
      </c>
      <c r="D89" s="0" t="n">
        <v>1</v>
      </c>
      <c r="E89" s="0" t="n">
        <v>7</v>
      </c>
      <c r="F89" s="0" t="n">
        <v>2</v>
      </c>
      <c r="L89" s="0" t="s">
        <v>2571</v>
      </c>
      <c r="P89" s="0" t="n">
        <f aca="false">'Formato 1'!E40</f>
        <v>0</v>
      </c>
      <c r="Q89" s="0" t="n">
        <f aca="false">'Formato 1'!F40</f>
        <v>0</v>
      </c>
    </row>
    <row r="90" customFormat="false" ht="15" hidden="false" customHeight="false" outlineLevel="0" collapsed="false">
      <c r="A90" s="0" t="str">
        <f aca="false">IF(LEN(CLEAN(B90))=0,"0",B90)&amp;","&amp;IF(LEN(CLEAN(C90))=0,"0",C90)&amp;","&amp;IF(LEN(CLEAN(D90))=0,"0",D90)&amp;","&amp;IF(LEN(CLEAN(E90))=0,"0",E90)&amp;","&amp;IF(LEN(CLEAN(F90))=0,"0",F90)&amp;","&amp;IF(LEN(CLEAN(G90))=0,"0",G90)&amp;","&amp;IF(LEN(CLEAN(H90))=0,"0",H90)</f>
        <v>1,2,1,7,3,0,0</v>
      </c>
      <c r="B90" s="0" t="n">
        <v>1</v>
      </c>
      <c r="C90" s="0" t="n">
        <v>2</v>
      </c>
      <c r="D90" s="0" t="n">
        <v>1</v>
      </c>
      <c r="E90" s="0" t="n">
        <v>7</v>
      </c>
      <c r="F90" s="0" t="n">
        <v>3</v>
      </c>
      <c r="L90" s="0" t="s">
        <v>2572</v>
      </c>
      <c r="P90" s="0" t="n">
        <f aca="false">'Formato 1'!E41</f>
        <v>37881.64</v>
      </c>
      <c r="Q90" s="0" t="n">
        <f aca="false">'Formato 1'!F41</f>
        <v>37881.64</v>
      </c>
    </row>
    <row r="91" customFormat="false" ht="15" hidden="false" customHeight="false" outlineLevel="0" collapsed="false">
      <c r="A91" s="0" t="str">
        <f aca="false">IF(LEN(CLEAN(B91))=0,"0",B91)&amp;","&amp;IF(LEN(CLEAN(C91))=0,"0",C91)&amp;","&amp;IF(LEN(CLEAN(D91))=0,"0",D91)&amp;","&amp;IF(LEN(CLEAN(E91))=0,"0",E91)&amp;","&amp;IF(LEN(CLEAN(F91))=0,"0",F91)&amp;","&amp;IF(LEN(CLEAN(G91))=0,"0",G91)&amp;","&amp;IF(LEN(CLEAN(H91))=0,"0",H91)</f>
        <v>1,2,1,8,0,0,0</v>
      </c>
      <c r="B91" s="0" t="n">
        <v>1</v>
      </c>
      <c r="C91" s="0" t="n">
        <v>2</v>
      </c>
      <c r="D91" s="0" t="n">
        <v>1</v>
      </c>
      <c r="E91" s="0" t="n">
        <v>8</v>
      </c>
      <c r="K91" s="0" t="s">
        <v>2573</v>
      </c>
      <c r="P91" s="0" t="n">
        <f aca="false">'Formato 1'!E42</f>
        <v>0</v>
      </c>
      <c r="Q91" s="0" t="n">
        <f aca="false">'Formato 1'!F42</f>
        <v>0</v>
      </c>
    </row>
    <row r="92" customFormat="false" ht="15" hidden="false" customHeight="false" outlineLevel="0" collapsed="false">
      <c r="A92" s="0" t="str">
        <f aca="false">IF(LEN(CLEAN(B92))=0,"0",B92)&amp;","&amp;IF(LEN(CLEAN(C92))=0,"0",C92)&amp;","&amp;IF(LEN(CLEAN(D92))=0,"0",D92)&amp;","&amp;IF(LEN(CLEAN(E92))=0,"0",E92)&amp;","&amp;IF(LEN(CLEAN(F92))=0,"0",F92)&amp;","&amp;IF(LEN(CLEAN(G92))=0,"0",G92)&amp;","&amp;IF(LEN(CLEAN(H92))=0,"0",H92)</f>
        <v>1,2,1,8,1,0,0</v>
      </c>
      <c r="B92" s="0" t="n">
        <v>1</v>
      </c>
      <c r="C92" s="0" t="n">
        <v>2</v>
      </c>
      <c r="D92" s="0" t="n">
        <v>1</v>
      </c>
      <c r="E92" s="0" t="n">
        <v>8</v>
      </c>
      <c r="F92" s="0" t="n">
        <v>1</v>
      </c>
      <c r="L92" s="0" t="s">
        <v>2574</v>
      </c>
      <c r="P92" s="0" t="n">
        <f aca="false">'Formato 1'!E43</f>
        <v>0</v>
      </c>
      <c r="Q92" s="0" t="n">
        <f aca="false">'Formato 1'!F43</f>
        <v>0</v>
      </c>
    </row>
    <row r="93" customFormat="false" ht="15" hidden="false" customHeight="false" outlineLevel="0" collapsed="false">
      <c r="A93" s="0" t="str">
        <f aca="false">IF(LEN(CLEAN(B93))=0,"0",B93)&amp;","&amp;IF(LEN(CLEAN(C93))=0,"0",C93)&amp;","&amp;IF(LEN(CLEAN(D93))=0,"0",D93)&amp;","&amp;IF(LEN(CLEAN(E93))=0,"0",E93)&amp;","&amp;IF(LEN(CLEAN(F93))=0,"0",F93)&amp;","&amp;IF(LEN(CLEAN(G93))=0,"0",G93)&amp;","&amp;IF(LEN(CLEAN(H93))=0,"0",H93)</f>
        <v>1,2,1,8,2,0,0</v>
      </c>
      <c r="B93" s="0" t="n">
        <v>1</v>
      </c>
      <c r="C93" s="0" t="n">
        <v>2</v>
      </c>
      <c r="D93" s="0" t="n">
        <v>1</v>
      </c>
      <c r="E93" s="0" t="n">
        <v>8</v>
      </c>
      <c r="F93" s="0" t="n">
        <v>2</v>
      </c>
      <c r="L93" s="0" t="s">
        <v>2575</v>
      </c>
      <c r="P93" s="0" t="n">
        <f aca="false">'Formato 1'!E44</f>
        <v>0</v>
      </c>
      <c r="Q93" s="0" t="n">
        <f aca="false">'Formato 1'!F44</f>
        <v>0</v>
      </c>
    </row>
    <row r="94" customFormat="false" ht="15" hidden="false" customHeight="false" outlineLevel="0" collapsed="false">
      <c r="A94" s="0" t="str">
        <f aca="false">IF(LEN(CLEAN(B94))=0,"0",B94)&amp;","&amp;IF(LEN(CLEAN(C94))=0,"0",C94)&amp;","&amp;IF(LEN(CLEAN(D94))=0,"0",D94)&amp;","&amp;IF(LEN(CLEAN(E94))=0,"0",E94)&amp;","&amp;IF(LEN(CLEAN(F94))=0,"0",F94)&amp;","&amp;IF(LEN(CLEAN(G94))=0,"0",G94)&amp;","&amp;IF(LEN(CLEAN(H94))=0,"0",H94)</f>
        <v>1,2,1,8,3,0,0</v>
      </c>
      <c r="B94" s="0" t="n">
        <v>1</v>
      </c>
      <c r="C94" s="0" t="n">
        <v>2</v>
      </c>
      <c r="D94" s="0" t="n">
        <v>1</v>
      </c>
      <c r="E94" s="0" t="n">
        <v>8</v>
      </c>
      <c r="F94" s="0" t="n">
        <v>3</v>
      </c>
      <c r="L94" s="0" t="s">
        <v>2576</v>
      </c>
      <c r="P94" s="0" t="n">
        <f aca="false">'Formato 1'!E45</f>
        <v>0</v>
      </c>
      <c r="Q94" s="0" t="n">
        <f aca="false">'Formato 1'!F45</f>
        <v>0</v>
      </c>
    </row>
    <row r="95" customFormat="false" ht="15" hidden="false" customHeight="false" outlineLevel="0" collapsed="false">
      <c r="A95" s="0" t="str">
        <f aca="false">IF(LEN(CLEAN(B95))=0,"0",B95)&amp;","&amp;IF(LEN(CLEAN(C95))=0,"0",C95)&amp;","&amp;IF(LEN(CLEAN(D95))=0,"0",D95)&amp;","&amp;IF(LEN(CLEAN(E95))=0,"0",E95)&amp;","&amp;IF(LEN(CLEAN(F95))=0,"0",F95)&amp;","&amp;IF(LEN(CLEAN(G95))=0,"0",G95)&amp;","&amp;IF(LEN(CLEAN(H95))=0,"0",H95)</f>
        <v>1,2,1,9,0,0,0</v>
      </c>
      <c r="B95" s="0" t="n">
        <v>1</v>
      </c>
      <c r="C95" s="0" t="n">
        <v>2</v>
      </c>
      <c r="D95" s="0" t="n">
        <v>1</v>
      </c>
      <c r="E95" s="0" t="n">
        <v>9</v>
      </c>
      <c r="K95" s="0" t="s">
        <v>2577</v>
      </c>
      <c r="P95" s="0" t="n">
        <f aca="false">'Formato 1'!E47</f>
        <v>45102.51</v>
      </c>
      <c r="Q95" s="0" t="n">
        <f aca="false">'Formato 1'!F47</f>
        <v>51119.97</v>
      </c>
    </row>
    <row r="96" customFormat="false" ht="15" hidden="false" customHeight="false" outlineLevel="0" collapsed="false">
      <c r="A96" s="0" t="str">
        <f aca="false">IF(LEN(CLEAN(B96))=0,"0",B96)&amp;","&amp;IF(LEN(CLEAN(C96))=0,"0",C96)&amp;","&amp;IF(LEN(CLEAN(D96))=0,"0",D96)&amp;","&amp;IF(LEN(CLEAN(E96))=0,"0",E96)&amp;","&amp;IF(LEN(CLEAN(F96))=0,"0",F96)&amp;","&amp;IF(LEN(CLEAN(G96))=0,"0",G96)&amp;","&amp;IF(LEN(CLEAN(H96))=0,"0",H96)</f>
        <v>1,2,2,0,0,0,0</v>
      </c>
      <c r="B96" s="0" t="n">
        <v>1</v>
      </c>
      <c r="C96" s="0" t="n">
        <v>2</v>
      </c>
      <c r="D96" s="0" t="n">
        <v>2</v>
      </c>
      <c r="J96" s="0" t="s">
        <v>2443</v>
      </c>
    </row>
    <row r="97" customFormat="false" ht="15" hidden="false" customHeight="false" outlineLevel="0" collapsed="false">
      <c r="A97" s="0" t="str">
        <f aca="false">IF(LEN(CLEAN(B97))=0,"0",B97)&amp;","&amp;IF(LEN(CLEAN(C97))=0,"0",C97)&amp;","&amp;IF(LEN(CLEAN(D97))=0,"0",D97)&amp;","&amp;IF(LEN(CLEAN(E97))=0,"0",E97)&amp;","&amp;IF(LEN(CLEAN(F97))=0,"0",F97)&amp;","&amp;IF(LEN(CLEAN(G97))=0,"0",G97)&amp;","&amp;IF(LEN(CLEAN(H97))=0,"0",H97)</f>
        <v>1,2,2,1,1,0,0</v>
      </c>
      <c r="B97" s="0" t="n">
        <v>1</v>
      </c>
      <c r="C97" s="0" t="n">
        <v>2</v>
      </c>
      <c r="D97" s="0" t="n">
        <v>2</v>
      </c>
      <c r="E97" s="0" t="n">
        <v>1</v>
      </c>
      <c r="F97" s="0" t="n">
        <v>1</v>
      </c>
      <c r="K97" s="0" t="s">
        <v>2578</v>
      </c>
      <c r="P97" s="0" t="n">
        <f aca="false">'Formato 1'!E50</f>
        <v>0</v>
      </c>
      <c r="Q97" s="0" t="n">
        <f aca="false">'Formato 1'!F50</f>
        <v>0</v>
      </c>
    </row>
    <row r="98" customFormat="false" ht="15" hidden="false" customHeight="false" outlineLevel="0" collapsed="false">
      <c r="A98" s="0" t="str">
        <f aca="false">IF(LEN(CLEAN(B98))=0,"0",B98)&amp;","&amp;IF(LEN(CLEAN(C98))=0,"0",C98)&amp;","&amp;IF(LEN(CLEAN(D98))=0,"0",D98)&amp;","&amp;IF(LEN(CLEAN(E98))=0,"0",E98)&amp;","&amp;IF(LEN(CLEAN(F98))=0,"0",F98)&amp;","&amp;IF(LEN(CLEAN(G98))=0,"0",G98)&amp;","&amp;IF(LEN(CLEAN(H98))=0,"0",H98)</f>
        <v>1,2,2,1,2,0,0</v>
      </c>
      <c r="B98" s="0" t="n">
        <v>1</v>
      </c>
      <c r="C98" s="0" t="n">
        <v>2</v>
      </c>
      <c r="D98" s="0" t="n">
        <v>2</v>
      </c>
      <c r="E98" s="0" t="n">
        <v>1</v>
      </c>
      <c r="F98" s="0" t="n">
        <v>2</v>
      </c>
      <c r="K98" s="0" t="s">
        <v>2579</v>
      </c>
      <c r="P98" s="0" t="n">
        <f aca="false">'Formato 1'!E51</f>
        <v>0</v>
      </c>
      <c r="Q98" s="0" t="n">
        <f aca="false">'Formato 1'!F51</f>
        <v>0</v>
      </c>
    </row>
    <row r="99" customFormat="false" ht="15" hidden="false" customHeight="false" outlineLevel="0" collapsed="false">
      <c r="A99" s="0" t="str">
        <f aca="false">IF(LEN(CLEAN(B99))=0,"0",B99)&amp;","&amp;IF(LEN(CLEAN(C99))=0,"0",C99)&amp;","&amp;IF(LEN(CLEAN(D99))=0,"0",D99)&amp;","&amp;IF(LEN(CLEAN(E99))=0,"0",E99)&amp;","&amp;IF(LEN(CLEAN(F99))=0,"0",F99)&amp;","&amp;IF(LEN(CLEAN(G99))=0,"0",G99)&amp;","&amp;IF(LEN(CLEAN(H99))=0,"0",H99)</f>
        <v>1,2,2,1,3,0,0</v>
      </c>
      <c r="B99" s="0" t="n">
        <v>1</v>
      </c>
      <c r="C99" s="0" t="n">
        <v>2</v>
      </c>
      <c r="D99" s="0" t="n">
        <v>2</v>
      </c>
      <c r="E99" s="0" t="n">
        <v>1</v>
      </c>
      <c r="F99" s="0" t="n">
        <v>3</v>
      </c>
      <c r="K99" s="0" t="s">
        <v>2580</v>
      </c>
      <c r="P99" s="0" t="n">
        <f aca="false">'Formato 1'!E52</f>
        <v>0</v>
      </c>
      <c r="Q99" s="0" t="n">
        <f aca="false">'Formato 1'!F52</f>
        <v>0</v>
      </c>
    </row>
    <row r="100" customFormat="false" ht="15" hidden="false" customHeight="false" outlineLevel="0" collapsed="false">
      <c r="A100" s="0" t="str">
        <f aca="false">IF(LEN(CLEAN(B100))=0,"0",B100)&amp;","&amp;IF(LEN(CLEAN(C100))=0,"0",C100)&amp;","&amp;IF(LEN(CLEAN(D100))=0,"0",D100)&amp;","&amp;IF(LEN(CLEAN(E100))=0,"0",E100)&amp;","&amp;IF(LEN(CLEAN(F100))=0,"0",F100)&amp;","&amp;IF(LEN(CLEAN(G100))=0,"0",G100)&amp;","&amp;IF(LEN(CLEAN(H100))=0,"0",H100)</f>
        <v>1,2,2,1,4,0,0</v>
      </c>
      <c r="B100" s="0" t="n">
        <v>1</v>
      </c>
      <c r="C100" s="0" t="n">
        <v>2</v>
      </c>
      <c r="D100" s="0" t="n">
        <v>2</v>
      </c>
      <c r="E100" s="0" t="n">
        <v>1</v>
      </c>
      <c r="F100" s="0" t="n">
        <v>4</v>
      </c>
      <c r="K100" s="0" t="s">
        <v>2581</v>
      </c>
      <c r="P100" s="0" t="n">
        <f aca="false">'Formato 1'!E53</f>
        <v>0</v>
      </c>
      <c r="Q100" s="0" t="n">
        <f aca="false">'Formato 1'!F53</f>
        <v>0</v>
      </c>
    </row>
    <row r="101" customFormat="false" ht="15" hidden="false" customHeight="false" outlineLevel="0" collapsed="false">
      <c r="A101" s="0" t="str">
        <f aca="false">IF(LEN(CLEAN(B101))=0,"0",B101)&amp;","&amp;IF(LEN(CLEAN(C101))=0,"0",C101)&amp;","&amp;IF(LEN(CLEAN(D101))=0,"0",D101)&amp;","&amp;IF(LEN(CLEAN(E101))=0,"0",E101)&amp;","&amp;IF(LEN(CLEAN(F101))=0,"0",F101)&amp;","&amp;IF(LEN(CLEAN(G101))=0,"0",G101)&amp;","&amp;IF(LEN(CLEAN(H101))=0,"0",H101)</f>
        <v>1,2,2,1,5,0,0</v>
      </c>
      <c r="B101" s="0" t="n">
        <v>1</v>
      </c>
      <c r="C101" s="0" t="n">
        <v>2</v>
      </c>
      <c r="D101" s="0" t="n">
        <v>2</v>
      </c>
      <c r="E101" s="0" t="n">
        <v>1</v>
      </c>
      <c r="F101" s="0" t="n">
        <v>5</v>
      </c>
      <c r="K101" s="0" t="s">
        <v>2582</v>
      </c>
      <c r="P101" s="0" t="n">
        <f aca="false">'Formato 1'!E54</f>
        <v>0</v>
      </c>
      <c r="Q101" s="0" t="n">
        <f aca="false">'Formato 1'!F54</f>
        <v>0</v>
      </c>
    </row>
    <row r="102" customFormat="false" ht="15" hidden="false" customHeight="false" outlineLevel="0" collapsed="false">
      <c r="A102" s="0" t="str">
        <f aca="false">IF(LEN(CLEAN(B102))=0,"0",B102)&amp;","&amp;IF(LEN(CLEAN(C102))=0,"0",C102)&amp;","&amp;IF(LEN(CLEAN(D102))=0,"0",D102)&amp;","&amp;IF(LEN(CLEAN(E102))=0,"0",E102)&amp;","&amp;IF(LEN(CLEAN(F102))=0,"0",F102)&amp;","&amp;IF(LEN(CLEAN(G102))=0,"0",G102)&amp;","&amp;IF(LEN(CLEAN(H102))=0,"0",H102)</f>
        <v>1,2,2,1,6,0,0</v>
      </c>
      <c r="B102" s="0" t="n">
        <v>1</v>
      </c>
      <c r="C102" s="0" t="n">
        <v>2</v>
      </c>
      <c r="D102" s="0" t="n">
        <v>2</v>
      </c>
      <c r="E102" s="0" t="n">
        <v>1</v>
      </c>
      <c r="F102" s="0" t="n">
        <v>6</v>
      </c>
      <c r="K102" s="0" t="s">
        <v>2583</v>
      </c>
      <c r="P102" s="0" t="n">
        <f aca="false">'Formato 1'!E55</f>
        <v>0</v>
      </c>
      <c r="Q102" s="0" t="n">
        <f aca="false">'Formato 1'!F55</f>
        <v>0</v>
      </c>
    </row>
    <row r="103" customFormat="false" ht="15" hidden="false" customHeight="false" outlineLevel="0" collapsed="false">
      <c r="A103" s="0" t="str">
        <f aca="false">IF(LEN(CLEAN(B103))=0,"0",B103)&amp;","&amp;IF(LEN(CLEAN(C103))=0,"0",C103)&amp;","&amp;IF(LEN(CLEAN(D103))=0,"0",D103)&amp;","&amp;IF(LEN(CLEAN(E103))=0,"0",E103)&amp;","&amp;IF(LEN(CLEAN(F103))=0,"0",F103)&amp;","&amp;IF(LEN(CLEAN(G103))=0,"0",G103)&amp;","&amp;IF(LEN(CLEAN(H103))=0,"0",H103)</f>
        <v>1,2,2,1,7,0,0</v>
      </c>
      <c r="B103" s="0" t="n">
        <v>1</v>
      </c>
      <c r="C103" s="0" t="n">
        <v>2</v>
      </c>
      <c r="D103" s="0" t="n">
        <v>2</v>
      </c>
      <c r="E103" s="0" t="n">
        <v>1</v>
      </c>
      <c r="F103" s="0" t="n">
        <v>7</v>
      </c>
      <c r="K103" s="0" t="s">
        <v>2584</v>
      </c>
      <c r="P103" s="0" t="n">
        <f aca="false">'Formato 1'!E57</f>
        <v>0</v>
      </c>
      <c r="Q103" s="0" t="n">
        <f aca="false">'Formato 1'!F57</f>
        <v>0</v>
      </c>
    </row>
    <row r="104" customFormat="false" ht="15" hidden="false" customHeight="false" outlineLevel="0" collapsed="false">
      <c r="A104" s="0" t="str">
        <f aca="false">IF(LEN(CLEAN(B104))=0,"0",B104)&amp;","&amp;IF(LEN(CLEAN(C104))=0,"0",C104)&amp;","&amp;IF(LEN(CLEAN(D104))=0,"0",D104)&amp;","&amp;IF(LEN(CLEAN(E104))=0,"0",E104)&amp;","&amp;IF(LEN(CLEAN(F104))=0,"0",F104)&amp;","&amp;IF(LEN(CLEAN(G104))=0,"0",G104)&amp;","&amp;IF(LEN(CLEAN(H104))=0,"0",H104)</f>
        <v>1,2,3,0,0,0,0</v>
      </c>
      <c r="B104" s="0" t="n">
        <v>1</v>
      </c>
      <c r="C104" s="0" t="n">
        <v>2</v>
      </c>
      <c r="D104" s="0" t="n">
        <v>3</v>
      </c>
      <c r="J104" s="0" t="s">
        <v>2585</v>
      </c>
      <c r="P104" s="0" t="n">
        <f aca="false">'Formato 1'!E59</f>
        <v>45102.51</v>
      </c>
      <c r="Q104" s="0" t="n">
        <f aca="false">'Formato 1'!F59</f>
        <v>51119.97</v>
      </c>
    </row>
    <row r="105" customFormat="false" ht="15" hidden="false" customHeight="false" outlineLevel="0" collapsed="false">
      <c r="A105" s="0" t="str">
        <f aca="false">IF(LEN(CLEAN(B105))=0,"0",B105)&amp;","&amp;IF(LEN(CLEAN(C105))=0,"0",C105)&amp;","&amp;IF(LEN(CLEAN(D105))=0,"0",D105)&amp;","&amp;IF(LEN(CLEAN(E105))=0,"0",E105)&amp;","&amp;IF(LEN(CLEAN(F105))=0,"0",F105)&amp;","&amp;IF(LEN(CLEAN(G105))=0,"0",G105)&amp;","&amp;IF(LEN(CLEAN(H105))=0,"0",H105)</f>
        <v>1,2,4,0,0,0,0</v>
      </c>
      <c r="B105" s="0" t="n">
        <v>1</v>
      </c>
      <c r="C105" s="0" t="n">
        <v>2</v>
      </c>
      <c r="D105" s="0" t="n">
        <v>4</v>
      </c>
      <c r="J105" s="0" t="s">
        <v>2462</v>
      </c>
    </row>
    <row r="106" customFormat="false" ht="15" hidden="false" customHeight="false" outlineLevel="0" collapsed="false">
      <c r="A106" s="0" t="str">
        <f aca="false">IF(LEN(CLEAN(B106))=0,"0",B106)&amp;","&amp;IF(LEN(CLEAN(C106))=0,"0",C106)&amp;","&amp;IF(LEN(CLEAN(D106))=0,"0",D106)&amp;","&amp;IF(LEN(CLEAN(E106))=0,"0",E106)&amp;","&amp;IF(LEN(CLEAN(F106))=0,"0",F106)&amp;","&amp;IF(LEN(CLEAN(G106))=0,"0",G106)&amp;","&amp;IF(LEN(CLEAN(H106))=0,"0",H106)</f>
        <v>1,2,4,1,0,0,0</v>
      </c>
      <c r="B106" s="0" t="n">
        <v>1</v>
      </c>
      <c r="C106" s="0" t="n">
        <v>2</v>
      </c>
      <c r="D106" s="0" t="n">
        <v>4</v>
      </c>
      <c r="E106" s="0" t="n">
        <v>1</v>
      </c>
      <c r="K106" s="0" t="s">
        <v>2586</v>
      </c>
      <c r="P106" s="0" t="n">
        <f aca="false">'Formato 1'!E63</f>
        <v>695987.47</v>
      </c>
      <c r="Q106" s="0" t="n">
        <f aca="false">'Formato 1'!F63</f>
        <v>695987.47</v>
      </c>
    </row>
    <row r="107" customFormat="false" ht="15" hidden="false" customHeight="false" outlineLevel="0" collapsed="false">
      <c r="A107" s="0" t="str">
        <f aca="false">IF(LEN(CLEAN(B107))=0,"0",B107)&amp;","&amp;IF(LEN(CLEAN(C107))=0,"0",C107)&amp;","&amp;IF(LEN(CLEAN(D107))=0,"0",D107)&amp;","&amp;IF(LEN(CLEAN(E107))=0,"0",E107)&amp;","&amp;IF(LEN(CLEAN(F107))=0,"0",F107)&amp;","&amp;IF(LEN(CLEAN(G107))=0,"0",G107)&amp;","&amp;IF(LEN(CLEAN(H107))=0,"0",H107)</f>
        <v>1,2,4,1,1,0,0</v>
      </c>
      <c r="B107" s="0" t="n">
        <v>1</v>
      </c>
      <c r="C107" s="0" t="n">
        <v>2</v>
      </c>
      <c r="D107" s="0" t="n">
        <v>4</v>
      </c>
      <c r="E107" s="0" t="n">
        <v>1</v>
      </c>
      <c r="F107" s="0" t="n">
        <v>1</v>
      </c>
      <c r="L107" s="0" t="s">
        <v>2587</v>
      </c>
      <c r="P107" s="0" t="n">
        <f aca="false">'Formato 1'!E64</f>
        <v>562072.71</v>
      </c>
      <c r="Q107" s="0" t="n">
        <f aca="false">'Formato 1'!F64</f>
        <v>562072.71</v>
      </c>
    </row>
    <row r="108" customFormat="false" ht="15" hidden="false" customHeight="false" outlineLevel="0" collapsed="false">
      <c r="A108" s="0" t="str">
        <f aca="false">IF(LEN(CLEAN(B108))=0,"0",B108)&amp;","&amp;IF(LEN(CLEAN(C108))=0,"0",C108)&amp;","&amp;IF(LEN(CLEAN(D108))=0,"0",D108)&amp;","&amp;IF(LEN(CLEAN(E108))=0,"0",E108)&amp;","&amp;IF(LEN(CLEAN(F108))=0,"0",F108)&amp;","&amp;IF(LEN(CLEAN(G108))=0,"0",G108)&amp;","&amp;IF(LEN(CLEAN(H108))=0,"0",H108)</f>
        <v>1,2,4,1,2,0,0</v>
      </c>
      <c r="B108" s="0" t="n">
        <v>1</v>
      </c>
      <c r="C108" s="0" t="n">
        <v>2</v>
      </c>
      <c r="D108" s="0" t="n">
        <v>4</v>
      </c>
      <c r="E108" s="0" t="n">
        <v>1</v>
      </c>
      <c r="F108" s="0" t="n">
        <v>2</v>
      </c>
      <c r="L108" s="0" t="s">
        <v>2588</v>
      </c>
      <c r="P108" s="0" t="n">
        <f aca="false">'Formato 1'!E65</f>
        <v>0</v>
      </c>
      <c r="Q108" s="0" t="n">
        <f aca="false">'Formato 1'!F65</f>
        <v>0</v>
      </c>
    </row>
    <row r="109" customFormat="false" ht="15" hidden="false" customHeight="false" outlineLevel="0" collapsed="false">
      <c r="A109" s="0" t="str">
        <f aca="false">IF(LEN(CLEAN(B109))=0,"0",B109)&amp;","&amp;IF(LEN(CLEAN(C109))=0,"0",C109)&amp;","&amp;IF(LEN(CLEAN(D109))=0,"0",D109)&amp;","&amp;IF(LEN(CLEAN(E109))=0,"0",E109)&amp;","&amp;IF(LEN(CLEAN(F109))=0,"0",F109)&amp;","&amp;IF(LEN(CLEAN(G109))=0,"0",G109)&amp;","&amp;IF(LEN(CLEAN(H109))=0,"0",H109)</f>
        <v>1,2,4,1,4,0,0</v>
      </c>
      <c r="B109" s="0" t="n">
        <v>1</v>
      </c>
      <c r="C109" s="0" t="n">
        <v>2</v>
      </c>
      <c r="D109" s="0" t="n">
        <v>4</v>
      </c>
      <c r="E109" s="0" t="n">
        <v>1</v>
      </c>
      <c r="F109" s="0" t="n">
        <v>4</v>
      </c>
      <c r="L109" s="0" t="s">
        <v>2589</v>
      </c>
      <c r="P109" s="0" t="n">
        <f aca="false">'Formato 1'!E66</f>
        <v>133914.76</v>
      </c>
      <c r="Q109" s="0" t="n">
        <f aca="false">'Formato 1'!F66</f>
        <v>133914.76</v>
      </c>
    </row>
    <row r="110" customFormat="false" ht="15" hidden="false" customHeight="false" outlineLevel="0" collapsed="false">
      <c r="A110" s="0" t="str">
        <f aca="false">IF(LEN(CLEAN(B110))=0,"0",B110)&amp;","&amp;IF(LEN(CLEAN(C110))=0,"0",C110)&amp;","&amp;IF(LEN(CLEAN(D110))=0,"0",D110)&amp;","&amp;IF(LEN(CLEAN(E110))=0,"0",E110)&amp;","&amp;IF(LEN(CLEAN(F110))=0,"0",F110)&amp;","&amp;IF(LEN(CLEAN(G110))=0,"0",G110)&amp;","&amp;IF(LEN(CLEAN(H110))=0,"0",H110)</f>
        <v>1,2,4,2,0,0,0</v>
      </c>
      <c r="B110" s="0" t="n">
        <v>1</v>
      </c>
      <c r="C110" s="0" t="n">
        <v>2</v>
      </c>
      <c r="D110" s="0" t="n">
        <v>4</v>
      </c>
      <c r="E110" s="0" t="n">
        <v>2</v>
      </c>
      <c r="K110" s="0" t="s">
        <v>2590</v>
      </c>
      <c r="P110" s="0" t="n">
        <f aca="false">'Formato 1'!E68</f>
        <v>138363.93</v>
      </c>
      <c r="Q110" s="0" t="n">
        <f aca="false">'Formato 1'!F68</f>
        <v>65085.87</v>
      </c>
    </row>
    <row r="111" customFormat="false" ht="15" hidden="false" customHeight="false" outlineLevel="0" collapsed="false">
      <c r="A111" s="0" t="str">
        <f aca="false">IF(LEN(CLEAN(B111))=0,"0",B111)&amp;","&amp;IF(LEN(CLEAN(C111))=0,"0",C111)&amp;","&amp;IF(LEN(CLEAN(D111))=0,"0",D111)&amp;","&amp;IF(LEN(CLEAN(E111))=0,"0",E111)&amp;","&amp;IF(LEN(CLEAN(F111))=0,"0",F111)&amp;","&amp;IF(LEN(CLEAN(G111))=0,"0",G111)&amp;","&amp;IF(LEN(CLEAN(H111))=0,"0",H111)</f>
        <v>1,2,4,2,1,0,0</v>
      </c>
      <c r="B111" s="0" t="n">
        <v>1</v>
      </c>
      <c r="C111" s="0" t="n">
        <v>2</v>
      </c>
      <c r="D111" s="0" t="n">
        <v>4</v>
      </c>
      <c r="E111" s="0" t="n">
        <v>2</v>
      </c>
      <c r="F111" s="0" t="n">
        <v>1</v>
      </c>
      <c r="L111" s="0" t="s">
        <v>2591</v>
      </c>
      <c r="P111" s="0" t="n">
        <f aca="false">'Formato 1'!E69</f>
        <v>73278.06</v>
      </c>
      <c r="Q111" s="0" t="n">
        <f aca="false">'Formato 1'!F69</f>
        <v>58395.18</v>
      </c>
    </row>
    <row r="112" customFormat="false" ht="15" hidden="false" customHeight="false" outlineLevel="0" collapsed="false">
      <c r="A112" s="0" t="str">
        <f aca="false">IF(LEN(CLEAN(B112))=0,"0",B112)&amp;","&amp;IF(LEN(CLEAN(C112))=0,"0",C112)&amp;","&amp;IF(LEN(CLEAN(D112))=0,"0",D112)&amp;","&amp;IF(LEN(CLEAN(E112))=0,"0",E112)&amp;","&amp;IF(LEN(CLEAN(F112))=0,"0",F112)&amp;","&amp;IF(LEN(CLEAN(G112))=0,"0",G112)&amp;","&amp;IF(LEN(CLEAN(H112))=0,"0",H112)</f>
        <v>1,2,4,2,2,0,0</v>
      </c>
      <c r="B112" s="0" t="n">
        <v>1</v>
      </c>
      <c r="C112" s="0" t="n">
        <v>2</v>
      </c>
      <c r="D112" s="0" t="n">
        <v>4</v>
      </c>
      <c r="E112" s="0" t="n">
        <v>2</v>
      </c>
      <c r="F112" s="0" t="n">
        <v>2</v>
      </c>
      <c r="L112" s="0" t="s">
        <v>2592</v>
      </c>
      <c r="P112" s="0" t="n">
        <f aca="false">'Formato 1'!E70</f>
        <v>65085.87</v>
      </c>
      <c r="Q112" s="0" t="n">
        <f aca="false">'Formato 1'!F70</f>
        <v>6690.69</v>
      </c>
    </row>
    <row r="113" customFormat="false" ht="15" hidden="false" customHeight="false" outlineLevel="0" collapsed="false">
      <c r="A113" s="0" t="str">
        <f aca="false">IF(LEN(CLEAN(B113))=0,"0",B113)&amp;","&amp;IF(LEN(CLEAN(C113))=0,"0",C113)&amp;","&amp;IF(LEN(CLEAN(D113))=0,"0",D113)&amp;","&amp;IF(LEN(CLEAN(E113))=0,"0",E113)&amp;","&amp;IF(LEN(CLEAN(F113))=0,"0",F113)&amp;","&amp;IF(LEN(CLEAN(G113))=0,"0",G113)&amp;","&amp;IF(LEN(CLEAN(H113))=0,"0",H113)</f>
        <v>1,2,4,2,3,0,0</v>
      </c>
      <c r="B113" s="0" t="n">
        <v>1</v>
      </c>
      <c r="C113" s="0" t="n">
        <v>2</v>
      </c>
      <c r="D113" s="0" t="n">
        <v>4</v>
      </c>
      <c r="E113" s="0" t="n">
        <v>2</v>
      </c>
      <c r="F113" s="0" t="n">
        <v>3</v>
      </c>
      <c r="L113" s="0" t="s">
        <v>2593</v>
      </c>
      <c r="P113" s="0" t="n">
        <f aca="false">'Formato 1'!E71</f>
        <v>0</v>
      </c>
      <c r="Q113" s="0" t="n">
        <f aca="false">'Formato 1'!F71</f>
        <v>0</v>
      </c>
    </row>
    <row r="114" customFormat="false" ht="15" hidden="false" customHeight="false" outlineLevel="0" collapsed="false">
      <c r="A114" s="0" t="str">
        <f aca="false">IF(LEN(CLEAN(B114))=0,"0",B114)&amp;","&amp;IF(LEN(CLEAN(C114))=0,"0",C114)&amp;","&amp;IF(LEN(CLEAN(D114))=0,"0",D114)&amp;","&amp;IF(LEN(CLEAN(E114))=0,"0",E114)&amp;","&amp;IF(LEN(CLEAN(F114))=0,"0",F114)&amp;","&amp;IF(LEN(CLEAN(G114))=0,"0",G114)&amp;","&amp;IF(LEN(CLEAN(H114))=0,"0",H114)</f>
        <v>1,2,4,2,4,0,0</v>
      </c>
      <c r="B114" s="0" t="n">
        <v>1</v>
      </c>
      <c r="C114" s="0" t="n">
        <v>2</v>
      </c>
      <c r="D114" s="0" t="n">
        <v>4</v>
      </c>
      <c r="E114" s="0" t="n">
        <v>2</v>
      </c>
      <c r="F114" s="0" t="n">
        <v>4</v>
      </c>
      <c r="L114" s="0" t="s">
        <v>2594</v>
      </c>
      <c r="P114" s="0" t="n">
        <f aca="false">'Formato 1'!E72</f>
        <v>0</v>
      </c>
      <c r="Q114" s="0" t="n">
        <f aca="false">'Formato 1'!F72</f>
        <v>0</v>
      </c>
    </row>
    <row r="115" customFormat="false" ht="15" hidden="false" customHeight="false" outlineLevel="0" collapsed="false">
      <c r="A115" s="0" t="str">
        <f aca="false">IF(LEN(CLEAN(B115))=0,"0",B115)&amp;","&amp;IF(LEN(CLEAN(C115))=0,"0",C115)&amp;","&amp;IF(LEN(CLEAN(D115))=0,"0",D115)&amp;","&amp;IF(LEN(CLEAN(E115))=0,"0",E115)&amp;","&amp;IF(LEN(CLEAN(F115))=0,"0",F115)&amp;","&amp;IF(LEN(CLEAN(G115))=0,"0",G115)&amp;","&amp;IF(LEN(CLEAN(H115))=0,"0",H115)</f>
        <v>1,2,4,2,5,0,0</v>
      </c>
      <c r="B115" s="0" t="n">
        <v>1</v>
      </c>
      <c r="C115" s="0" t="n">
        <v>2</v>
      </c>
      <c r="D115" s="0" t="n">
        <v>4</v>
      </c>
      <c r="E115" s="0" t="n">
        <v>2</v>
      </c>
      <c r="F115" s="0" t="n">
        <v>5</v>
      </c>
      <c r="L115" s="0" t="s">
        <v>2595</v>
      </c>
      <c r="P115" s="0" t="n">
        <f aca="false">'Formato 1'!E73</f>
        <v>0</v>
      </c>
      <c r="Q115" s="0" t="n">
        <f aca="false">'Formato 1'!F73</f>
        <v>0</v>
      </c>
    </row>
    <row r="116" customFormat="false" ht="15" hidden="false" customHeight="false" outlineLevel="0" collapsed="false">
      <c r="A116" s="0" t="str">
        <f aca="false">IF(LEN(CLEAN(B116))=0,"0",B116)&amp;","&amp;IF(LEN(CLEAN(C116))=0,"0",C116)&amp;","&amp;IF(LEN(CLEAN(D116))=0,"0",D116)&amp;","&amp;IF(LEN(CLEAN(E116))=0,"0",E116)&amp;","&amp;IF(LEN(CLEAN(F116))=0,"0",F116)&amp;","&amp;IF(LEN(CLEAN(G116))=0,"0",G116)&amp;","&amp;IF(LEN(CLEAN(H116))=0,"0",H116)</f>
        <v>1,2,4,3,0,0,0</v>
      </c>
      <c r="B116" s="0" t="n">
        <v>1</v>
      </c>
      <c r="C116" s="0" t="n">
        <v>2</v>
      </c>
      <c r="D116" s="0" t="n">
        <v>4</v>
      </c>
      <c r="E116" s="0" t="n">
        <v>3</v>
      </c>
      <c r="K116" s="0" t="s">
        <v>2596</v>
      </c>
      <c r="P116" s="0" t="n">
        <f aca="false">'Formato 1'!E75</f>
        <v>0</v>
      </c>
      <c r="Q116" s="0" t="n">
        <f aca="false">'Formato 1'!F75</f>
        <v>0</v>
      </c>
    </row>
    <row r="117" customFormat="false" ht="15" hidden="false" customHeight="false" outlineLevel="0" collapsed="false">
      <c r="A117" s="0" t="str">
        <f aca="false">IF(LEN(CLEAN(B117))=0,"0",B117)&amp;","&amp;IF(LEN(CLEAN(C117))=0,"0",C117)&amp;","&amp;IF(LEN(CLEAN(D117))=0,"0",D117)&amp;","&amp;IF(LEN(CLEAN(E117))=0,"0",E117)&amp;","&amp;IF(LEN(CLEAN(F117))=0,"0",F117)&amp;","&amp;IF(LEN(CLEAN(G117))=0,"0",G117)&amp;","&amp;IF(LEN(CLEAN(H117))=0,"0",H117)</f>
        <v>1,2,4,3,1,0,0</v>
      </c>
      <c r="B117" s="0" t="n">
        <v>1</v>
      </c>
      <c r="C117" s="0" t="n">
        <v>2</v>
      </c>
      <c r="D117" s="0" t="n">
        <v>4</v>
      </c>
      <c r="E117" s="0" t="n">
        <v>3</v>
      </c>
      <c r="F117" s="0" t="n">
        <v>1</v>
      </c>
      <c r="L117" s="0" t="s">
        <v>2597</v>
      </c>
      <c r="P117" s="0" t="n">
        <f aca="false">'Formato 1'!E76</f>
        <v>0</v>
      </c>
      <c r="Q117" s="0" t="n">
        <f aca="false">'Formato 1'!F76</f>
        <v>0</v>
      </c>
    </row>
    <row r="118" customFormat="false" ht="15" hidden="false" customHeight="false" outlineLevel="0" collapsed="false">
      <c r="A118" s="0" t="str">
        <f aca="false">IF(LEN(CLEAN(B118))=0,"0",B118)&amp;","&amp;IF(LEN(CLEAN(C118))=0,"0",C118)&amp;","&amp;IF(LEN(CLEAN(D118))=0,"0",D118)&amp;","&amp;IF(LEN(CLEAN(E118))=0,"0",E118)&amp;","&amp;IF(LEN(CLEAN(F118))=0,"0",F118)&amp;","&amp;IF(LEN(CLEAN(G118))=0,"0",G118)&amp;","&amp;IF(LEN(CLEAN(H118))=0,"0",H118)</f>
        <v>1,2,4,3,2,0,0</v>
      </c>
      <c r="B118" s="0" t="n">
        <v>1</v>
      </c>
      <c r="C118" s="0" t="n">
        <v>2</v>
      </c>
      <c r="D118" s="0" t="n">
        <v>4</v>
      </c>
      <c r="E118" s="0" t="n">
        <v>3</v>
      </c>
      <c r="F118" s="0" t="n">
        <v>2</v>
      </c>
      <c r="L118" s="0" t="s">
        <v>2598</v>
      </c>
      <c r="P118" s="0" t="n">
        <f aca="false">'Formato 1'!E77</f>
        <v>0</v>
      </c>
      <c r="Q118" s="0" t="n">
        <f aca="false">'Formato 1'!F77</f>
        <v>0</v>
      </c>
    </row>
    <row r="119" customFormat="false" ht="15" hidden="false" customHeight="false" outlineLevel="0" collapsed="false">
      <c r="A119" s="0" t="str">
        <f aca="false">IF(LEN(CLEAN(B119))=0,"0",B119)&amp;","&amp;IF(LEN(CLEAN(C119))=0,"0",C119)&amp;","&amp;IF(LEN(CLEAN(D119))=0,"0",D119)&amp;","&amp;IF(LEN(CLEAN(E119))=0,"0",E119)&amp;","&amp;IF(LEN(CLEAN(F119))=0,"0",F119)&amp;","&amp;IF(LEN(CLEAN(G119))=0,"0",G119)&amp;","&amp;IF(LEN(CLEAN(H119))=0,"0",H119)</f>
        <v>1,2,4,4,0,0,0</v>
      </c>
      <c r="B119" s="0" t="n">
        <v>1</v>
      </c>
      <c r="C119" s="0" t="n">
        <v>2</v>
      </c>
      <c r="D119" s="0" t="n">
        <v>4</v>
      </c>
      <c r="E119" s="0" t="n">
        <v>4</v>
      </c>
      <c r="K119" s="0" t="s">
        <v>2599</v>
      </c>
      <c r="P119" s="0" t="n">
        <f aca="false">'Formato 1'!E79</f>
        <v>834351.4</v>
      </c>
      <c r="Q119" s="0" t="n">
        <f aca="false">'Formato 1'!F79</f>
        <v>761073.34</v>
      </c>
    </row>
    <row r="120" customFormat="false" ht="15" hidden="false" customHeight="false" outlineLevel="0" collapsed="false">
      <c r="A120" s="0" t="str">
        <f aca="false">IF(LEN(CLEAN(B120))=0,"0",B120)&amp;","&amp;IF(LEN(CLEAN(C120))=0,"0",C120)&amp;","&amp;IF(LEN(CLEAN(D120))=0,"0",D120)&amp;","&amp;IF(LEN(CLEAN(E120))=0,"0",E120)&amp;","&amp;IF(LEN(CLEAN(F120))=0,"0",F120)&amp;","&amp;IF(LEN(CLEAN(G120))=0,"0",G120)&amp;","&amp;IF(LEN(CLEAN(H120))=0,"0",H120)</f>
        <v>1,2,4,5,0,0,0</v>
      </c>
      <c r="B120" s="0" t="n">
        <v>1</v>
      </c>
      <c r="C120" s="0" t="n">
        <v>2</v>
      </c>
      <c r="D120" s="0" t="n">
        <v>4</v>
      </c>
      <c r="E120" s="0" t="n">
        <v>5</v>
      </c>
      <c r="K120" s="0" t="s">
        <v>2600</v>
      </c>
      <c r="P120" s="0" t="n">
        <f aca="false">'Formato 1'!E81</f>
        <v>879453.91</v>
      </c>
      <c r="Q120" s="0" t="n">
        <f aca="false">'Formato 1'!F81</f>
        <v>812193.31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47"/>
  <sheetViews>
    <sheetView showFormulas="false" showGridLines="false" showRowColHeaders="true" showZeros="true" rightToLeft="false" tabSelected="false" showOutlineSymbols="true" defaultGridColor="true" view="normal" topLeftCell="A7" colorId="64" zoomScale="90" zoomScaleNormal="90" zoomScalePageLayoutView="100" workbookViewId="0">
      <selection pane="topLeft" activeCell="A47" activeCellId="0" sqref="A47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72.28"/>
    <col collapsed="false" customWidth="true" hidden="false" outlineLevel="0" max="4" min="2" style="0" width="20.71"/>
    <col collapsed="false" customWidth="true" hidden="false" outlineLevel="0" max="5" min="5" style="0" width="27.72"/>
    <col collapsed="false" customWidth="true" hidden="false" outlineLevel="0" max="7" min="6" style="0" width="20.71"/>
    <col collapsed="false" customWidth="true" hidden="false" outlineLevel="0" max="8" min="8" style="0" width="31.29"/>
    <col collapsed="false" customWidth="true" hidden="true" outlineLevel="0" max="9" min="9" style="0" width="9.14"/>
    <col collapsed="false" customWidth="false" hidden="true" outlineLevel="0" max="1024" min="10" style="0" width="10.71"/>
  </cols>
  <sheetData>
    <row r="1" s="23" customFormat="true" ht="37.5" hidden="false" customHeight="true" outlineLevel="0" collapsed="false">
      <c r="A1" s="55" t="s">
        <v>2601</v>
      </c>
      <c r="B1" s="55"/>
      <c r="C1" s="55"/>
      <c r="D1" s="55"/>
      <c r="E1" s="55"/>
      <c r="F1" s="55"/>
      <c r="G1" s="55"/>
      <c r="H1" s="55"/>
    </row>
    <row r="2" customFormat="false" ht="15" hidden="false" customHeight="false" outlineLevel="0" collapsed="false">
      <c r="A2" s="24" t="str">
        <f aca="false">ENTE_PUBLICO_A</f>
        <v>CASA DE LA CULTURA DE CORONEO, GTO., Gobierno del Estado de Guanajuato (a)</v>
      </c>
      <c r="B2" s="24"/>
      <c r="C2" s="24"/>
      <c r="D2" s="24"/>
      <c r="E2" s="24"/>
      <c r="F2" s="24"/>
      <c r="G2" s="24"/>
      <c r="H2" s="24"/>
    </row>
    <row r="3" customFormat="false" ht="15" hidden="false" customHeight="false" outlineLevel="0" collapsed="false">
      <c r="A3" s="25" t="s">
        <v>2602</v>
      </c>
      <c r="B3" s="25"/>
      <c r="C3" s="25"/>
      <c r="D3" s="25"/>
      <c r="E3" s="25"/>
      <c r="F3" s="25"/>
      <c r="G3" s="25"/>
      <c r="H3" s="25"/>
    </row>
    <row r="4" customFormat="false" ht="15" hidden="false" customHeight="false" outlineLevel="0" collapsed="false">
      <c r="A4" s="26" t="str">
        <f aca="false">PERIODO_INFORME</f>
        <v>Al 31 de diciembre de 2021 y al 30 de junio de 2022 (b)</v>
      </c>
      <c r="B4" s="26"/>
      <c r="C4" s="26"/>
      <c r="D4" s="26"/>
      <c r="E4" s="26"/>
      <c r="F4" s="26"/>
      <c r="G4" s="26"/>
      <c r="H4" s="26"/>
    </row>
    <row r="5" customFormat="false" ht="15" hidden="false" customHeight="false" outlineLevel="0" collapsed="false">
      <c r="A5" s="27" t="s">
        <v>2359</v>
      </c>
      <c r="B5" s="27"/>
      <c r="C5" s="27"/>
      <c r="D5" s="27"/>
      <c r="E5" s="27"/>
      <c r="F5" s="27"/>
      <c r="G5" s="27"/>
      <c r="H5" s="27"/>
    </row>
    <row r="6" customFormat="false" ht="45" hidden="false" customHeight="false" outlineLevel="0" collapsed="false">
      <c r="A6" s="56" t="s">
        <v>2603</v>
      </c>
      <c r="B6" s="57" t="str">
        <f aca="false">ULTIMO_SALDO</f>
        <v>Saldo al 31 de diciembre de 2021 (d)</v>
      </c>
      <c r="C6" s="56" t="s">
        <v>2604</v>
      </c>
      <c r="D6" s="56" t="s">
        <v>2605</v>
      </c>
      <c r="E6" s="56" t="s">
        <v>2606</v>
      </c>
      <c r="F6" s="56" t="s">
        <v>2607</v>
      </c>
      <c r="G6" s="56" t="s">
        <v>2608</v>
      </c>
      <c r="H6" s="58" t="s">
        <v>2609</v>
      </c>
      <c r="I6" s="59"/>
    </row>
    <row r="7" customFormat="false" ht="15" hidden="false" customHeight="false" outlineLevel="0" collapsed="false">
      <c r="A7" s="51"/>
      <c r="B7" s="51"/>
      <c r="C7" s="51"/>
      <c r="D7" s="51"/>
      <c r="E7" s="51"/>
      <c r="F7" s="51"/>
      <c r="G7" s="51"/>
      <c r="H7" s="51"/>
      <c r="I7" s="59"/>
    </row>
    <row r="8" customFormat="false" ht="15" hidden="false" customHeight="false" outlineLevel="0" collapsed="false">
      <c r="A8" s="60" t="s">
        <v>2610</v>
      </c>
      <c r="B8" s="46" t="n">
        <f aca="false">B9+B13</f>
        <v>0</v>
      </c>
      <c r="C8" s="46" t="n">
        <f aca="false">C9+C13</f>
        <v>0</v>
      </c>
      <c r="D8" s="46" t="n">
        <f aca="false">D9+D13</f>
        <v>0</v>
      </c>
      <c r="E8" s="46" t="n">
        <f aca="false">E9+E13</f>
        <v>0</v>
      </c>
      <c r="F8" s="46" t="n">
        <f aca="false">F9+F13</f>
        <v>0</v>
      </c>
      <c r="G8" s="46" t="n">
        <f aca="false">G9+G13</f>
        <v>0</v>
      </c>
      <c r="H8" s="46" t="n">
        <f aca="false">H9+H13</f>
        <v>0</v>
      </c>
    </row>
    <row r="9" customFormat="false" ht="15" hidden="false" customHeight="false" outlineLevel="0" collapsed="false">
      <c r="A9" s="61" t="s">
        <v>2611</v>
      </c>
      <c r="B9" s="40" t="n">
        <f aca="false">SUM(B10:B12)</f>
        <v>0</v>
      </c>
      <c r="C9" s="40" t="n">
        <f aca="false">SUM(C10:C12)</f>
        <v>0</v>
      </c>
      <c r="D9" s="40" t="n">
        <f aca="false">SUM(D10:D12)</f>
        <v>0</v>
      </c>
      <c r="E9" s="40" t="n">
        <f aca="false">SUM(E10:E12)</f>
        <v>0</v>
      </c>
      <c r="F9" s="40" t="n">
        <f aca="false">SUM(F10:F12)</f>
        <v>0</v>
      </c>
      <c r="G9" s="40" t="n">
        <f aca="false">SUM(G10:G12)</f>
        <v>0</v>
      </c>
      <c r="H9" s="40" t="n">
        <f aca="false">SUM(H10:H12)</f>
        <v>0</v>
      </c>
    </row>
    <row r="10" customFormat="false" ht="15" hidden="false" customHeight="false" outlineLevel="0" collapsed="false">
      <c r="A10" s="62" t="s">
        <v>2612</v>
      </c>
      <c r="B10" s="40" t="n">
        <v>0</v>
      </c>
      <c r="C10" s="40" t="n">
        <v>0</v>
      </c>
      <c r="D10" s="40" t="n">
        <v>0</v>
      </c>
      <c r="E10" s="40"/>
      <c r="F10" s="40" t="n">
        <v>0</v>
      </c>
      <c r="G10" s="40"/>
      <c r="H10" s="40"/>
    </row>
    <row r="11" customFormat="false" ht="15" hidden="false" customHeight="false" outlineLevel="0" collapsed="false">
      <c r="A11" s="62" t="s">
        <v>2613</v>
      </c>
      <c r="B11" s="40" t="n">
        <v>0</v>
      </c>
      <c r="C11" s="40" t="n">
        <v>0</v>
      </c>
      <c r="D11" s="40" t="n">
        <v>0</v>
      </c>
      <c r="E11" s="40"/>
      <c r="F11" s="40" t="n">
        <v>0</v>
      </c>
      <c r="G11" s="40"/>
      <c r="H11" s="40"/>
    </row>
    <row r="12" customFormat="false" ht="15" hidden="false" customHeight="false" outlineLevel="0" collapsed="false">
      <c r="A12" s="62" t="s">
        <v>2614</v>
      </c>
      <c r="B12" s="40" t="n">
        <v>0</v>
      </c>
      <c r="C12" s="40" t="n">
        <v>0</v>
      </c>
      <c r="D12" s="40" t="n">
        <v>0</v>
      </c>
      <c r="E12" s="40"/>
      <c r="F12" s="40" t="n">
        <v>0</v>
      </c>
      <c r="G12" s="40"/>
      <c r="H12" s="40"/>
    </row>
    <row r="13" customFormat="false" ht="15" hidden="false" customHeight="false" outlineLevel="0" collapsed="false">
      <c r="A13" s="61" t="s">
        <v>2615</v>
      </c>
      <c r="B13" s="40" t="n">
        <f aca="false">SUM(B14:B16)</f>
        <v>0</v>
      </c>
      <c r="C13" s="40" t="n">
        <f aca="false">SUM(C14:C16)</f>
        <v>0</v>
      </c>
      <c r="D13" s="40" t="n">
        <f aca="false">SUM(D14:D16)</f>
        <v>0</v>
      </c>
      <c r="E13" s="40" t="n">
        <f aca="false">SUM(E14:E16)</f>
        <v>0</v>
      </c>
      <c r="F13" s="40" t="n">
        <f aca="false">SUM(F14:F16)</f>
        <v>0</v>
      </c>
      <c r="G13" s="40" t="n">
        <f aca="false">SUM(G14:G16)</f>
        <v>0</v>
      </c>
      <c r="H13" s="40" t="n">
        <f aca="false">SUM(H14:H16)</f>
        <v>0</v>
      </c>
    </row>
    <row r="14" customFormat="false" ht="15" hidden="false" customHeight="false" outlineLevel="0" collapsed="false">
      <c r="A14" s="62" t="s">
        <v>2616</v>
      </c>
      <c r="B14" s="40" t="n">
        <v>0</v>
      </c>
      <c r="C14" s="40" t="n">
        <v>0</v>
      </c>
      <c r="D14" s="40" t="n">
        <v>0</v>
      </c>
      <c r="E14" s="40"/>
      <c r="F14" s="40" t="n">
        <v>0</v>
      </c>
      <c r="G14" s="40"/>
      <c r="H14" s="40"/>
    </row>
    <row r="15" customFormat="false" ht="15" hidden="false" customHeight="false" outlineLevel="0" collapsed="false">
      <c r="A15" s="62" t="s">
        <v>2617</v>
      </c>
      <c r="B15" s="40" t="n">
        <v>0</v>
      </c>
      <c r="C15" s="40" t="n">
        <v>0</v>
      </c>
      <c r="D15" s="40" t="n">
        <v>0</v>
      </c>
      <c r="E15" s="40"/>
      <c r="F15" s="40" t="n">
        <v>0</v>
      </c>
      <c r="G15" s="40"/>
      <c r="H15" s="40"/>
    </row>
    <row r="16" customFormat="false" ht="15" hidden="false" customHeight="false" outlineLevel="0" collapsed="false">
      <c r="A16" s="62" t="s">
        <v>2618</v>
      </c>
      <c r="B16" s="40" t="n">
        <v>0</v>
      </c>
      <c r="C16" s="40" t="n">
        <v>0</v>
      </c>
      <c r="D16" s="40" t="n">
        <v>0</v>
      </c>
      <c r="E16" s="40"/>
      <c r="F16" s="40" t="n">
        <v>0</v>
      </c>
      <c r="G16" s="40"/>
      <c r="H16" s="40"/>
    </row>
    <row r="17" customFormat="false" ht="15" hidden="false" customHeight="false" outlineLevel="0" collapsed="false">
      <c r="A17" s="37"/>
      <c r="B17" s="51"/>
      <c r="C17" s="51"/>
      <c r="D17" s="51"/>
      <c r="E17" s="51"/>
      <c r="F17" s="51"/>
      <c r="G17" s="51"/>
      <c r="H17" s="51"/>
    </row>
    <row r="18" customFormat="false" ht="15" hidden="false" customHeight="false" outlineLevel="0" collapsed="false">
      <c r="A18" s="60" t="s">
        <v>2619</v>
      </c>
      <c r="B18" s="46" t="n">
        <v>1</v>
      </c>
      <c r="C18" s="63"/>
      <c r="D18" s="63"/>
      <c r="E18" s="63"/>
      <c r="F18" s="46" t="n">
        <v>1</v>
      </c>
      <c r="G18" s="63"/>
      <c r="H18" s="63"/>
    </row>
    <row r="19" customFormat="false" ht="15" hidden="false" customHeight="false" outlineLevel="0" collapsed="false">
      <c r="A19" s="34"/>
      <c r="B19" s="64"/>
      <c r="C19" s="64"/>
      <c r="D19" s="64"/>
      <c r="E19" s="64"/>
      <c r="F19" s="64"/>
      <c r="G19" s="64"/>
      <c r="H19" s="64"/>
    </row>
    <row r="20" customFormat="false" ht="15" hidden="false" customHeight="false" outlineLevel="0" collapsed="false">
      <c r="A20" s="60" t="s">
        <v>2620</v>
      </c>
      <c r="B20" s="46" t="n">
        <f aca="false">B8+B18</f>
        <v>1</v>
      </c>
      <c r="C20" s="46" t="n">
        <f aca="false">C8+C18</f>
        <v>0</v>
      </c>
      <c r="D20" s="46" t="n">
        <f aca="false">D8+D18</f>
        <v>0</v>
      </c>
      <c r="E20" s="46" t="n">
        <f aca="false">E8+E18</f>
        <v>0</v>
      </c>
      <c r="F20" s="46" t="n">
        <f aca="false">F8+F18</f>
        <v>1</v>
      </c>
      <c r="G20" s="46" t="n">
        <f aca="false">G8+G18</f>
        <v>0</v>
      </c>
      <c r="H20" s="46" t="n">
        <f aca="false">H8+H18</f>
        <v>0</v>
      </c>
    </row>
    <row r="21" customFormat="false" ht="15" hidden="false" customHeight="false" outlineLevel="0" collapsed="false">
      <c r="A21" s="37"/>
      <c r="B21" s="37"/>
      <c r="C21" s="37"/>
      <c r="D21" s="37"/>
      <c r="E21" s="37"/>
      <c r="F21" s="37"/>
      <c r="G21" s="37"/>
      <c r="H21" s="37"/>
    </row>
    <row r="22" customFormat="false" ht="17.25" hidden="false" customHeight="false" outlineLevel="0" collapsed="false">
      <c r="A22" s="60" t="s">
        <v>2621</v>
      </c>
      <c r="B22" s="46" t="n">
        <f aca="false">SUM(B23:DEUDA_CONT_FIN_01)</f>
        <v>0</v>
      </c>
      <c r="C22" s="46" t="n">
        <f aca="false">SUM(C23:DEUDA_CONT_FIN_02)</f>
        <v>0</v>
      </c>
      <c r="D22" s="46" t="n">
        <f aca="false">SUM(D23:DEUDA_CONT_FIN_03)</f>
        <v>0</v>
      </c>
      <c r="E22" s="46" t="n">
        <f aca="false">SUM(E23:DEUDA_CONT_FIN_04)</f>
        <v>0</v>
      </c>
      <c r="F22" s="46" t="n">
        <f aca="false">SUM(F23:DEUDA_CONT_FIN_05)</f>
        <v>0</v>
      </c>
      <c r="G22" s="46" t="n">
        <f aca="false">SUM(G23:DEUDA_CONT_FIN_06)</f>
        <v>0</v>
      </c>
      <c r="H22" s="46" t="n">
        <f aca="false">SUM(H23:DEUDA_CONT_FIN_07)</f>
        <v>0</v>
      </c>
    </row>
    <row r="23" s="10" customFormat="true" ht="15" hidden="false" customHeight="false" outlineLevel="0" collapsed="false">
      <c r="A23" s="65" t="s">
        <v>2622</v>
      </c>
      <c r="B23" s="40"/>
      <c r="C23" s="40"/>
      <c r="D23" s="40"/>
      <c r="E23" s="40"/>
      <c r="F23" s="40"/>
      <c r="G23" s="40"/>
      <c r="H23" s="40"/>
    </row>
    <row r="24" s="10" customFormat="true" ht="15" hidden="false" customHeight="false" outlineLevel="0" collapsed="false">
      <c r="A24" s="65" t="s">
        <v>2623</v>
      </c>
      <c r="B24" s="40"/>
      <c r="C24" s="40"/>
      <c r="D24" s="40"/>
      <c r="E24" s="40"/>
      <c r="F24" s="40"/>
      <c r="G24" s="40"/>
      <c r="H24" s="40"/>
    </row>
    <row r="25" s="10" customFormat="true" ht="15" hidden="false" customHeight="false" outlineLevel="0" collapsed="false">
      <c r="A25" s="65" t="s">
        <v>2624</v>
      </c>
      <c r="B25" s="40"/>
      <c r="C25" s="40"/>
      <c r="D25" s="40"/>
      <c r="E25" s="40"/>
      <c r="F25" s="40"/>
      <c r="G25" s="40"/>
      <c r="H25" s="40"/>
    </row>
    <row r="26" customFormat="false" ht="15" hidden="false" customHeight="false" outlineLevel="0" collapsed="false">
      <c r="A26" s="66" t="s">
        <v>2625</v>
      </c>
      <c r="B26" s="37"/>
      <c r="C26" s="37"/>
      <c r="D26" s="37"/>
      <c r="E26" s="37"/>
      <c r="F26" s="37"/>
      <c r="G26" s="37"/>
      <c r="H26" s="37"/>
    </row>
    <row r="27" customFormat="false" ht="17.25" hidden="false" customHeight="false" outlineLevel="0" collapsed="false">
      <c r="A27" s="60" t="s">
        <v>2626</v>
      </c>
      <c r="B27" s="46" t="n">
        <f aca="false">SUM(B28:VALOR_INS_BCC_FIN_01)</f>
        <v>0</v>
      </c>
      <c r="C27" s="46" t="n">
        <f aca="false">SUM(C28:VALOR_INS_BCC_FIN_02)</f>
        <v>0</v>
      </c>
      <c r="D27" s="46" t="n">
        <f aca="false">SUM(D28:VALOR_INS_BCC_FIN_03)</f>
        <v>0</v>
      </c>
      <c r="E27" s="46" t="n">
        <f aca="false">SUM(E28:VALOR_INS_BCC_FIN_04)</f>
        <v>0</v>
      </c>
      <c r="F27" s="46" t="n">
        <f aca="false">SUM(F28:VALOR_INS_BCC_FIN_05)</f>
        <v>0</v>
      </c>
      <c r="G27" s="46" t="n">
        <f aca="false">SUM(G28:VALOR_INS_BCC_FIN_06)</f>
        <v>0</v>
      </c>
      <c r="H27" s="46" t="n">
        <f aca="false">SUM(H28:VALOR_INS_BCC_FIN_07)</f>
        <v>0</v>
      </c>
    </row>
    <row r="28" s="10" customFormat="true" ht="15" hidden="false" customHeight="false" outlineLevel="0" collapsed="false">
      <c r="A28" s="65" t="s">
        <v>2627</v>
      </c>
      <c r="B28" s="40"/>
      <c r="C28" s="40"/>
      <c r="D28" s="40"/>
      <c r="E28" s="40"/>
      <c r="F28" s="40"/>
      <c r="G28" s="40"/>
      <c r="H28" s="40"/>
    </row>
    <row r="29" s="10" customFormat="true" ht="15" hidden="false" customHeight="false" outlineLevel="0" collapsed="false">
      <c r="A29" s="65" t="s">
        <v>2628</v>
      </c>
      <c r="B29" s="40"/>
      <c r="C29" s="40"/>
      <c r="D29" s="40"/>
      <c r="E29" s="40"/>
      <c r="F29" s="40"/>
      <c r="G29" s="40"/>
      <c r="H29" s="40"/>
    </row>
    <row r="30" s="10" customFormat="true" ht="15" hidden="false" customHeight="false" outlineLevel="0" collapsed="false">
      <c r="A30" s="65" t="s">
        <v>2629</v>
      </c>
      <c r="B30" s="40"/>
      <c r="C30" s="40"/>
      <c r="D30" s="40"/>
      <c r="E30" s="40"/>
      <c r="F30" s="40"/>
      <c r="G30" s="40"/>
      <c r="H30" s="40"/>
    </row>
    <row r="31" customFormat="false" ht="15" hidden="false" customHeight="false" outlineLevel="0" collapsed="false">
      <c r="A31" s="67" t="s">
        <v>2625</v>
      </c>
      <c r="B31" s="68"/>
      <c r="C31" s="68"/>
      <c r="D31" s="68"/>
      <c r="E31" s="68"/>
      <c r="F31" s="68"/>
      <c r="G31" s="68"/>
      <c r="H31" s="68"/>
    </row>
    <row r="32" customFormat="false" ht="17.25" hidden="false" customHeight="true" outlineLevel="0" collapsed="false">
      <c r="A32" s="23"/>
    </row>
    <row r="33" customFormat="false" ht="12" hidden="false" customHeight="true" outlineLevel="0" collapsed="false">
      <c r="A33" s="69" t="s">
        <v>2630</v>
      </c>
      <c r="B33" s="69"/>
      <c r="C33" s="69"/>
      <c r="D33" s="69"/>
      <c r="E33" s="69"/>
      <c r="F33" s="69"/>
      <c r="G33" s="69"/>
      <c r="H33" s="69"/>
    </row>
    <row r="34" customFormat="false" ht="12" hidden="false" customHeight="true" outlineLevel="0" collapsed="false">
      <c r="A34" s="69"/>
      <c r="B34" s="69"/>
      <c r="C34" s="69"/>
      <c r="D34" s="69"/>
      <c r="E34" s="69"/>
      <c r="F34" s="69"/>
      <c r="G34" s="69"/>
      <c r="H34" s="69"/>
    </row>
    <row r="35" customFormat="false" ht="12" hidden="false" customHeight="true" outlineLevel="0" collapsed="false">
      <c r="A35" s="69"/>
      <c r="B35" s="69"/>
      <c r="C35" s="69"/>
      <c r="D35" s="69"/>
      <c r="E35" s="69"/>
      <c r="F35" s="69"/>
      <c r="G35" s="69"/>
      <c r="H35" s="69"/>
    </row>
    <row r="36" customFormat="false" ht="12" hidden="false" customHeight="true" outlineLevel="0" collapsed="false">
      <c r="A36" s="69"/>
      <c r="B36" s="69"/>
      <c r="C36" s="69"/>
      <c r="D36" s="69"/>
      <c r="E36" s="69"/>
      <c r="F36" s="69"/>
      <c r="G36" s="69"/>
      <c r="H36" s="69"/>
    </row>
    <row r="37" customFormat="false" ht="12" hidden="false" customHeight="true" outlineLevel="0" collapsed="false">
      <c r="A37" s="69"/>
      <c r="B37" s="69"/>
      <c r="C37" s="69"/>
      <c r="D37" s="69"/>
      <c r="E37" s="69"/>
      <c r="F37" s="69"/>
      <c r="G37" s="69"/>
      <c r="H37" s="69"/>
    </row>
    <row r="38" customFormat="false" ht="15" hidden="false" customHeight="false" outlineLevel="0" collapsed="false">
      <c r="A38" s="23"/>
    </row>
    <row r="39" customFormat="false" ht="30" hidden="false" customHeight="false" outlineLevel="0" collapsed="false">
      <c r="A39" s="56" t="s">
        <v>2631</v>
      </c>
      <c r="B39" s="56" t="s">
        <v>2632</v>
      </c>
      <c r="C39" s="56" t="s">
        <v>2633</v>
      </c>
      <c r="D39" s="56" t="s">
        <v>2634</v>
      </c>
      <c r="E39" s="56" t="s">
        <v>2635</v>
      </c>
      <c r="F39" s="58" t="s">
        <v>2636</v>
      </c>
    </row>
    <row r="40" customFormat="false" ht="15" hidden="false" customHeight="false" outlineLevel="0" collapsed="false">
      <c r="A40" s="34"/>
      <c r="B40" s="64"/>
      <c r="C40" s="64"/>
      <c r="D40" s="64"/>
      <c r="E40" s="64"/>
      <c r="F40" s="64"/>
    </row>
    <row r="41" customFormat="false" ht="15" hidden="false" customHeight="false" outlineLevel="0" collapsed="false">
      <c r="A41" s="60" t="s">
        <v>2637</v>
      </c>
      <c r="B41" s="46" t="n">
        <f aca="false">SUM(#REF!)</f>
        <v>3</v>
      </c>
      <c r="C41" s="46" t="n">
        <f aca="false">SUM(#REF!)</f>
        <v>3</v>
      </c>
      <c r="D41" s="46" t="n">
        <f aca="false">SUM(#REF!)</f>
        <v>3</v>
      </c>
      <c r="E41" s="46" t="n">
        <f aca="false">SUM(#REF!)</f>
        <v>3</v>
      </c>
      <c r="F41" s="46" t="n">
        <f aca="false">SUM(#REF!)</f>
        <v>3</v>
      </c>
    </row>
    <row r="42" s="10" customFormat="true" ht="15" hidden="false" customHeight="false" outlineLevel="0" collapsed="false">
      <c r="A42" s="65" t="s">
        <v>2638</v>
      </c>
      <c r="B42" s="70" t="n">
        <v>1</v>
      </c>
      <c r="C42" s="70" t="n">
        <v>1</v>
      </c>
      <c r="D42" s="70" t="n">
        <v>1</v>
      </c>
      <c r="E42" s="70" t="n">
        <v>1</v>
      </c>
      <c r="F42" s="70" t="n">
        <v>1</v>
      </c>
    </row>
    <row r="43" s="10" customFormat="true" ht="15" hidden="false" customHeight="false" outlineLevel="0" collapsed="false">
      <c r="A43" s="65" t="s">
        <v>2639</v>
      </c>
      <c r="B43" s="70" t="n">
        <v>1</v>
      </c>
      <c r="C43" s="70" t="n">
        <v>1</v>
      </c>
      <c r="D43" s="70" t="n">
        <v>1</v>
      </c>
      <c r="E43" s="70" t="n">
        <v>1</v>
      </c>
      <c r="F43" s="70" t="n">
        <v>1</v>
      </c>
    </row>
    <row r="44" s="10" customFormat="true" ht="15" hidden="false" customHeight="false" outlineLevel="0" collapsed="false">
      <c r="A44" s="65" t="s">
        <v>2640</v>
      </c>
      <c r="B44" s="70" t="n">
        <v>1</v>
      </c>
      <c r="C44" s="70" t="n">
        <v>1</v>
      </c>
      <c r="D44" s="70" t="n">
        <v>1</v>
      </c>
      <c r="E44" s="70" t="n">
        <v>1</v>
      </c>
      <c r="F44" s="70" t="n">
        <v>1</v>
      </c>
    </row>
    <row r="45" customFormat="false" ht="15" hidden="false" customHeight="false" outlineLevel="0" collapsed="false">
      <c r="A45" s="71" t="s">
        <v>2625</v>
      </c>
      <c r="B45" s="52"/>
      <c r="C45" s="52"/>
      <c r="D45" s="52"/>
      <c r="E45" s="52"/>
      <c r="F45" s="52"/>
    </row>
    <row r="47" customFormat="false" ht="15" hidden="false" customHeight="false" outlineLevel="0" collapsed="false"/>
  </sheetData>
  <sheetProtection sheet="true" objects="true" scenarios="true" insertRows="false" deleteRows="false"/>
  <mergeCells count="7">
    <mergeCell ref="A1:F1"/>
    <mergeCell ref="G1:H1"/>
    <mergeCell ref="A2:H2"/>
    <mergeCell ref="A3:H3"/>
    <mergeCell ref="A4:H4"/>
    <mergeCell ref="A5:H5"/>
    <mergeCell ref="A33:H37"/>
  </mergeCells>
  <dataValidations count="2">
    <dataValidation allowBlank="true" operator="between" prompt="Saldo al 31 de diciembre de 20XN-1 (d)" showDropDown="false" showErrorMessage="true" showInputMessage="true" sqref="B6" type="none">
      <formula1>0</formula1>
      <formula2>0</formula2>
    </dataValidation>
    <dataValidation allowBlank="true" operator="between" showDropDown="false" showErrorMessage="true" showInputMessage="true" sqref="B8:H30" type="decimal">
      <formula1>-1.79769313486231E+100</formula1>
      <formula2>1.79769313486231E+100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12" activeCellId="0" sqref="U12"/>
    </sheetView>
  </sheetViews>
  <sheetFormatPr defaultColWidth="10.5390625" defaultRowHeight="15" zeroHeight="false" outlineLevelRow="0" outlineLevelCol="0"/>
  <cols>
    <col collapsed="false" customWidth="true" hidden="false" outlineLevel="0" max="14" min="2" style="0" width="3"/>
    <col collapsed="false" customWidth="true" hidden="false" outlineLevel="0" max="15" min="15" style="0" width="27.85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2641</v>
      </c>
      <c r="Q1" s="0" t="s">
        <v>2642</v>
      </c>
      <c r="R1" s="0" t="s">
        <v>2643</v>
      </c>
      <c r="S1" s="0" t="s">
        <v>2644</v>
      </c>
      <c r="T1" s="0" t="s">
        <v>2645</v>
      </c>
      <c r="U1" s="0" t="s">
        <v>2646</v>
      </c>
      <c r="V1" s="0" t="s">
        <v>2647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 s="0" t="n">
        <v>2</v>
      </c>
      <c r="C2" s="0" t="n">
        <v>1</v>
      </c>
      <c r="I2" s="0" t="s">
        <v>2648</v>
      </c>
      <c r="P2" s="54" t="s">
        <v>2490</v>
      </c>
      <c r="Q2" s="54" t="s">
        <v>2490</v>
      </c>
    </row>
    <row r="3" customFormat="false" ht="15" hidden="false" customHeight="false" outlineLevel="0" collapsed="false">
      <c r="A3" s="0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 s="0" t="n">
        <v>2</v>
      </c>
      <c r="C3" s="0" t="n">
        <v>1</v>
      </c>
      <c r="D3" s="0" t="n">
        <v>1</v>
      </c>
      <c r="J3" s="0" t="s">
        <v>2649</v>
      </c>
      <c r="P3" s="54" t="n">
        <f aca="false">'Formato 2'!B8</f>
        <v>0</v>
      </c>
      <c r="Q3" s="54" t="n">
        <f aca="false">'Formato 2'!C8</f>
        <v>0</v>
      </c>
      <c r="R3" s="54" t="n">
        <f aca="false">'Formato 2'!D8</f>
        <v>0</v>
      </c>
      <c r="S3" s="54" t="n">
        <f aca="false">'Formato 2'!E8</f>
        <v>0</v>
      </c>
      <c r="T3" s="54" t="n">
        <f aca="false">'Formato 2'!F8</f>
        <v>0</v>
      </c>
      <c r="U3" s="54" t="n">
        <f aca="false">'Formato 2'!G8</f>
        <v>0</v>
      </c>
      <c r="V3" s="54" t="n">
        <f aca="false">'Formato 2'!H8</f>
        <v>0</v>
      </c>
    </row>
    <row r="4" customFormat="false" ht="15" hidden="false" customHeight="false" outlineLevel="0" collapsed="false">
      <c r="A4" s="0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2,1,1,1,0,0,0</v>
      </c>
      <c r="B4" s="0" t="n">
        <v>2</v>
      </c>
      <c r="C4" s="0" t="n">
        <v>1</v>
      </c>
      <c r="D4" s="0" t="n">
        <v>1</v>
      </c>
      <c r="E4" s="0" t="n">
        <v>1</v>
      </c>
      <c r="K4" s="0" t="s">
        <v>2650</v>
      </c>
      <c r="P4" s="54" t="n">
        <f aca="false">'Formato 2'!B9</f>
        <v>0</v>
      </c>
      <c r="Q4" s="54" t="n">
        <f aca="false">'Formato 2'!C9</f>
        <v>0</v>
      </c>
      <c r="R4" s="54" t="n">
        <f aca="false">'Formato 2'!D9</f>
        <v>0</v>
      </c>
      <c r="S4" s="54" t="n">
        <f aca="false">'Formato 2'!E9</f>
        <v>0</v>
      </c>
      <c r="T4" s="54" t="n">
        <f aca="false">'Formato 2'!F9</f>
        <v>0</v>
      </c>
      <c r="U4" s="54" t="n">
        <f aca="false">'Formato 2'!G9</f>
        <v>0</v>
      </c>
      <c r="V4" s="54" t="n">
        <f aca="false">'Formato 2'!H9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2,1,1,1,1,0,0</v>
      </c>
      <c r="B5" s="0" t="n">
        <v>2</v>
      </c>
      <c r="C5" s="0" t="n">
        <v>1</v>
      </c>
      <c r="D5" s="0" t="n">
        <v>1</v>
      </c>
      <c r="E5" s="0" t="n">
        <v>1</v>
      </c>
      <c r="F5" s="0" t="n">
        <v>1</v>
      </c>
      <c r="L5" s="0" t="s">
        <v>2651</v>
      </c>
      <c r="P5" s="54" t="n">
        <f aca="false">'Formato 2'!B10</f>
        <v>0</v>
      </c>
      <c r="Q5" s="54" t="n">
        <f aca="false">'Formato 2'!C10</f>
        <v>0</v>
      </c>
      <c r="R5" s="54" t="n">
        <f aca="false">'Formato 2'!D10</f>
        <v>0</v>
      </c>
      <c r="S5" s="54" t="n">
        <f aca="false">'Formato 2'!E10</f>
        <v>0</v>
      </c>
      <c r="T5" s="54" t="n">
        <f aca="false">'Formato 2'!F10</f>
        <v>0</v>
      </c>
      <c r="U5" s="54" t="n">
        <f aca="false">'Formato 2'!G10</f>
        <v>0</v>
      </c>
      <c r="V5" s="54" t="n">
        <f aca="false">'Formato 2'!H10</f>
        <v>0</v>
      </c>
    </row>
    <row r="6" customFormat="false" ht="15" hidden="false" customHeight="false" outlineLevel="0" collapsed="false">
      <c r="A6" s="0" t="str">
        <f aca="false"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2,1,1,1,2,0,0</v>
      </c>
      <c r="B6" s="0" t="n">
        <v>2</v>
      </c>
      <c r="C6" s="0" t="n">
        <v>1</v>
      </c>
      <c r="D6" s="0" t="n">
        <v>1</v>
      </c>
      <c r="E6" s="0" t="n">
        <v>1</v>
      </c>
      <c r="F6" s="0" t="n">
        <v>2</v>
      </c>
      <c r="L6" s="0" t="s">
        <v>2652</v>
      </c>
      <c r="P6" s="54" t="n">
        <f aca="false">'Formato 2'!B11</f>
        <v>0</v>
      </c>
      <c r="Q6" s="54" t="n">
        <f aca="false">'Formato 2'!C11</f>
        <v>0</v>
      </c>
      <c r="R6" s="54" t="n">
        <f aca="false">'Formato 2'!D11</f>
        <v>0</v>
      </c>
      <c r="S6" s="54" t="n">
        <f aca="false">'Formato 2'!E11</f>
        <v>0</v>
      </c>
      <c r="T6" s="54" t="n">
        <f aca="false">'Formato 2'!F11</f>
        <v>0</v>
      </c>
      <c r="U6" s="54" t="n">
        <f aca="false">'Formato 2'!G11</f>
        <v>0</v>
      </c>
      <c r="V6" s="54" t="n">
        <f aca="false">'Formato 2'!H11</f>
        <v>0</v>
      </c>
    </row>
    <row r="7" customFormat="false" ht="15" hidden="false" customHeight="false" outlineLevel="0" collapsed="false">
      <c r="A7" s="0" t="str">
        <f aca="false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 s="0" t="n">
        <v>2</v>
      </c>
      <c r="C7" s="0" t="n">
        <v>1</v>
      </c>
      <c r="D7" s="0" t="n">
        <v>1</v>
      </c>
      <c r="E7" s="0" t="n">
        <v>1</v>
      </c>
      <c r="F7" s="0" t="n">
        <v>3</v>
      </c>
      <c r="L7" s="0" t="s">
        <v>2653</v>
      </c>
      <c r="P7" s="54" t="n">
        <f aca="false">'Formato 2'!B12</f>
        <v>0</v>
      </c>
      <c r="Q7" s="54" t="n">
        <f aca="false">'Formato 2'!C12</f>
        <v>0</v>
      </c>
      <c r="R7" s="54" t="n">
        <f aca="false">'Formato 2'!D12</f>
        <v>0</v>
      </c>
      <c r="S7" s="54" t="n">
        <f aca="false">'Formato 2'!E12</f>
        <v>0</v>
      </c>
      <c r="T7" s="54" t="n">
        <f aca="false">'Formato 2'!F12</f>
        <v>0</v>
      </c>
      <c r="U7" s="54" t="n">
        <f aca="false">'Formato 2'!G12</f>
        <v>0</v>
      </c>
      <c r="V7" s="54" t="n">
        <f aca="false">'Formato 2'!H12</f>
        <v>0</v>
      </c>
    </row>
    <row r="8" customFormat="false" ht="15" hidden="false" customHeight="false" outlineLevel="0" collapsed="false">
      <c r="A8" s="0" t="str">
        <f aca="false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 s="0" t="n">
        <v>2</v>
      </c>
      <c r="C8" s="0" t="n">
        <v>1</v>
      </c>
      <c r="D8" s="0" t="n">
        <v>1</v>
      </c>
      <c r="E8" s="0" t="n">
        <v>2</v>
      </c>
      <c r="K8" s="0" t="s">
        <v>2654</v>
      </c>
      <c r="P8" s="54" t="n">
        <f aca="false">'Formato 2'!B13</f>
        <v>0</v>
      </c>
      <c r="Q8" s="54" t="n">
        <f aca="false">'Formato 2'!C13</f>
        <v>0</v>
      </c>
      <c r="R8" s="54" t="n">
        <f aca="false">'Formato 2'!D13</f>
        <v>0</v>
      </c>
      <c r="S8" s="54" t="n">
        <f aca="false">'Formato 2'!E13</f>
        <v>0</v>
      </c>
      <c r="T8" s="54" t="n">
        <f aca="false">'Formato 2'!F13</f>
        <v>0</v>
      </c>
      <c r="U8" s="54" t="n">
        <f aca="false">'Formato 2'!G13</f>
        <v>0</v>
      </c>
      <c r="V8" s="54" t="n">
        <f aca="false">'Formato 2'!H13</f>
        <v>0</v>
      </c>
    </row>
    <row r="9" customFormat="false" ht="15" hidden="false" customHeight="false" outlineLevel="0" collapsed="false">
      <c r="A9" s="0" t="str">
        <f aca="false">IF(LEN(CLEAN(B9))=0,"0",B9)&amp;","&amp;IF(LEN(CLEAN(C9))=0,"0",C9)&amp;","&amp;IF(LEN(CLEAN(D9))=0,"0",D9)&amp;","&amp;IF(LEN(CLEAN(E9))=0,"0",E9)&amp;","&amp;IF(LEN(CLEAN(F9))=0,"0",F9)&amp;","&amp;IF(LEN(CLEAN(G9))=0,"0",G9)&amp;","&amp;IF(LEN(CLEAN(H9))=0,"0",H9)</f>
        <v>2,1,1,2,1,0,0</v>
      </c>
      <c r="B9" s="0" t="n">
        <v>2</v>
      </c>
      <c r="C9" s="0" t="n">
        <v>1</v>
      </c>
      <c r="D9" s="0" t="n">
        <v>1</v>
      </c>
      <c r="E9" s="0" t="n">
        <v>2</v>
      </c>
      <c r="F9" s="0" t="n">
        <v>1</v>
      </c>
      <c r="L9" s="0" t="s">
        <v>2651</v>
      </c>
      <c r="P9" s="54" t="n">
        <f aca="false">'Formato 2'!B14</f>
        <v>0</v>
      </c>
      <c r="Q9" s="54" t="n">
        <f aca="false">'Formato 2'!C14</f>
        <v>0</v>
      </c>
      <c r="R9" s="54" t="n">
        <f aca="false">'Formato 2'!D14</f>
        <v>0</v>
      </c>
      <c r="S9" s="54" t="n">
        <f aca="false">'Formato 2'!E14</f>
        <v>0</v>
      </c>
      <c r="T9" s="54" t="n">
        <f aca="false">'Formato 2'!F14</f>
        <v>0</v>
      </c>
      <c r="U9" s="54" t="n">
        <f aca="false">'Formato 2'!G14</f>
        <v>0</v>
      </c>
      <c r="V9" s="54" t="n">
        <f aca="false">'Formato 2'!H14</f>
        <v>0</v>
      </c>
    </row>
    <row r="10" customFormat="false" ht="15" hidden="false" customHeight="false" outlineLevel="0" collapsed="false">
      <c r="A10" s="0" t="str">
        <f aca="false">IF(LEN(CLEAN(B10))=0,"0",B10)&amp;","&amp;IF(LEN(CLEAN(C10))=0,"0",C10)&amp;","&amp;IF(LEN(CLEAN(D10))=0,"0",D10)&amp;","&amp;IF(LEN(CLEAN(E10))=0,"0",E10)&amp;","&amp;IF(LEN(CLEAN(F10))=0,"0",F10)&amp;","&amp;IF(LEN(CLEAN(G10))=0,"0",G10)&amp;","&amp;IF(LEN(CLEAN(H10))=0,"0",H10)</f>
        <v>2,1,1,2,2,0,0</v>
      </c>
      <c r="B10" s="0" t="n">
        <v>2</v>
      </c>
      <c r="C10" s="0" t="n">
        <v>1</v>
      </c>
      <c r="D10" s="0" t="n">
        <v>1</v>
      </c>
      <c r="E10" s="0" t="n">
        <v>2</v>
      </c>
      <c r="F10" s="0" t="n">
        <v>2</v>
      </c>
      <c r="L10" s="0" t="s">
        <v>2652</v>
      </c>
      <c r="P10" s="54" t="n">
        <f aca="false">'Formato 2'!B15</f>
        <v>0</v>
      </c>
      <c r="Q10" s="54" t="n">
        <f aca="false">'Formato 2'!C15</f>
        <v>0</v>
      </c>
      <c r="R10" s="54" t="n">
        <f aca="false">'Formato 2'!D15</f>
        <v>0</v>
      </c>
      <c r="S10" s="54" t="n">
        <f aca="false">'Formato 2'!E15</f>
        <v>0</v>
      </c>
      <c r="T10" s="54" t="n">
        <f aca="false">'Formato 2'!F15</f>
        <v>0</v>
      </c>
      <c r="U10" s="54" t="n">
        <f aca="false">'Formato 2'!G15</f>
        <v>0</v>
      </c>
      <c r="V10" s="54" t="n">
        <f aca="false">'Formato 2'!H15</f>
        <v>0</v>
      </c>
    </row>
    <row r="11" customFormat="false" ht="15" hidden="false" customHeight="false" outlineLevel="0" collapsed="false">
      <c r="A11" s="0" t="str">
        <f aca="false">IF(LEN(CLEAN(B11))=0,"0",B11)&amp;","&amp;IF(LEN(CLEAN(C11))=0,"0",C11)&amp;","&amp;IF(LEN(CLEAN(D11))=0,"0",D11)&amp;","&amp;IF(LEN(CLEAN(E11))=0,"0",E11)&amp;","&amp;IF(LEN(CLEAN(F11))=0,"0",F11)&amp;","&amp;IF(LEN(CLEAN(G11))=0,"0",G11)&amp;","&amp;IF(LEN(CLEAN(H11))=0,"0",H11)</f>
        <v>2,1,1,2,3,0,0</v>
      </c>
      <c r="B11" s="0" t="n">
        <v>2</v>
      </c>
      <c r="C11" s="0" t="n">
        <v>1</v>
      </c>
      <c r="D11" s="0" t="n">
        <v>1</v>
      </c>
      <c r="E11" s="0" t="n">
        <v>2</v>
      </c>
      <c r="F11" s="0" t="n">
        <v>3</v>
      </c>
      <c r="L11" s="0" t="s">
        <v>2653</v>
      </c>
      <c r="P11" s="54" t="n">
        <f aca="false">'Formato 2'!B16</f>
        <v>0</v>
      </c>
      <c r="Q11" s="54" t="n">
        <f aca="false">'Formato 2'!C16</f>
        <v>0</v>
      </c>
      <c r="R11" s="54" t="n">
        <f aca="false">'Formato 2'!D16</f>
        <v>0</v>
      </c>
      <c r="S11" s="54" t="n">
        <f aca="false">'Formato 2'!E16</f>
        <v>0</v>
      </c>
      <c r="T11" s="54" t="n">
        <f aca="false">'Formato 2'!F16</f>
        <v>0</v>
      </c>
      <c r="U11" s="54" t="n">
        <f aca="false">'Formato 2'!G16</f>
        <v>0</v>
      </c>
      <c r="V11" s="54" t="n">
        <f aca="false">'Formato 2'!H16</f>
        <v>0</v>
      </c>
    </row>
    <row r="12" customFormat="false" ht="15" hidden="false" customHeight="false" outlineLevel="0" collapsed="false">
      <c r="A12" s="32" t="str">
        <f aca="false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 s="0" t="n">
        <v>2</v>
      </c>
      <c r="C12" s="0" t="n">
        <v>1</v>
      </c>
      <c r="D12" s="0" t="n">
        <v>2</v>
      </c>
      <c r="J12" s="0" t="s">
        <v>2655</v>
      </c>
      <c r="P12" s="54" t="n">
        <f aca="false">'Formato 2'!B18</f>
        <v>1</v>
      </c>
      <c r="Q12" s="54"/>
      <c r="R12" s="54"/>
      <c r="S12" s="54"/>
      <c r="T12" s="54" t="n">
        <f aca="false">'Formato 2'!F18</f>
        <v>1</v>
      </c>
      <c r="U12" s="54"/>
      <c r="V12" s="54"/>
    </row>
    <row r="13" customFormat="false" ht="15" hidden="false" customHeight="false" outlineLevel="0" collapsed="false">
      <c r="A13" s="32" t="str">
        <f aca="false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2,1,3,0,0,0,0</v>
      </c>
      <c r="B13" s="0" t="n">
        <v>2</v>
      </c>
      <c r="C13" s="0" t="n">
        <v>1</v>
      </c>
      <c r="D13" s="0" t="n">
        <v>3</v>
      </c>
      <c r="J13" s="0" t="s">
        <v>2656</v>
      </c>
      <c r="P13" s="54" t="n">
        <f aca="false">'Formato 2'!B20</f>
        <v>1</v>
      </c>
      <c r="Q13" s="54" t="n">
        <f aca="false">'Formato 2'!C20</f>
        <v>0</v>
      </c>
      <c r="R13" s="54" t="n">
        <f aca="false">'Formato 2'!D20</f>
        <v>0</v>
      </c>
      <c r="S13" s="54" t="n">
        <f aca="false">'Formato 2'!E20</f>
        <v>0</v>
      </c>
      <c r="T13" s="54" t="n">
        <f aca="false">'Formato 2'!F20</f>
        <v>1</v>
      </c>
      <c r="U13" s="54" t="n">
        <f aca="false">'Formato 2'!G20</f>
        <v>0</v>
      </c>
      <c r="V13" s="54" t="n">
        <f aca="false">'Formato 2'!H20</f>
        <v>0</v>
      </c>
    </row>
    <row r="14" customFormat="false" ht="15" hidden="false" customHeight="false" outlineLevel="0" collapsed="false">
      <c r="A14" s="32" t="str">
        <f aca="false">IF(LEN(CLEAN(B14))=0,"0",B14)&amp;","&amp;IF(LEN(CLEAN(C14))=0,"0",C14)&amp;","&amp;IF(LEN(CLEAN(D14))=0,"0",D14)&amp;","&amp;IF(LEN(CLEAN(E14))=0,"0",E14)&amp;","&amp;IF(LEN(CLEAN(F14))=0,"0",F14)&amp;","&amp;IF(LEN(CLEAN(G14))=0,"0",G14)&amp;","&amp;IF(LEN(CLEAN(H14))=0,"0",H14)</f>
        <v>2,1,4,0,0,0,0</v>
      </c>
      <c r="B14" s="0" t="n">
        <v>2</v>
      </c>
      <c r="C14" s="0" t="n">
        <v>1</v>
      </c>
      <c r="D14" s="0" t="n">
        <v>4</v>
      </c>
      <c r="J14" s="0" t="s">
        <v>2657</v>
      </c>
      <c r="P14" s="0" t="n">
        <f aca="false">DEUDA_CONT_T1</f>
        <v>0</v>
      </c>
      <c r="Q14" s="0" t="n">
        <f aca="false">DEUDA_CONT_T2</f>
        <v>0</v>
      </c>
      <c r="R14" s="0" t="n">
        <f aca="false">DEUDA_CONT_T3</f>
        <v>0</v>
      </c>
      <c r="S14" s="0" t="n">
        <f aca="false">DEUDA_CONT_T4</f>
        <v>0</v>
      </c>
      <c r="T14" s="0" t="n">
        <f aca="false">DEUDA_CONT_T4</f>
        <v>0</v>
      </c>
      <c r="U14" s="0" t="n">
        <f aca="false">DEUDA_CONT_T6</f>
        <v>0</v>
      </c>
      <c r="V14" s="0" t="n">
        <f aca="false">DEUDA_CONT_T7</f>
        <v>0</v>
      </c>
    </row>
    <row r="15" customFormat="false" ht="15" hidden="false" customHeight="false" outlineLevel="0" collapsed="false">
      <c r="A15" s="32" t="str">
        <f aca="false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 s="0" t="n">
        <v>2</v>
      </c>
      <c r="C15" s="0" t="n">
        <v>1</v>
      </c>
      <c r="D15" s="0" t="n">
        <v>5</v>
      </c>
      <c r="J15" s="0" t="s">
        <v>2658</v>
      </c>
      <c r="P15" s="0" t="n">
        <f aca="false">VALOR_INS_BCC_T1</f>
        <v>0</v>
      </c>
      <c r="Q15" s="0" t="n">
        <f aca="false">VALOR_INS_BCC_T2</f>
        <v>0</v>
      </c>
      <c r="R15" s="0" t="n">
        <f aca="false">VALOR_INS_BCC_T3</f>
        <v>0</v>
      </c>
      <c r="S15" s="0" t="n">
        <f aca="false">VALOR_INS_BCC_T4</f>
        <v>0</v>
      </c>
      <c r="T15" s="0" t="n">
        <f aca="false">VALOR_INS_BCC_T5</f>
        <v>0</v>
      </c>
      <c r="U15" s="0" t="n">
        <f aca="false">VALOR_INS_BCC_T6</f>
        <v>0</v>
      </c>
      <c r="V15" s="0" t="n">
        <f aca="false">VALOR_INS_BCC_T7</f>
        <v>0</v>
      </c>
    </row>
    <row r="16" customFormat="false" ht="15" hidden="false" customHeight="false" outlineLevel="0" collapsed="false">
      <c r="A16" s="32" t="str">
        <f aca="false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 s="0" t="n">
        <v>2</v>
      </c>
      <c r="C16" s="0" t="n">
        <v>2</v>
      </c>
      <c r="I16" s="0" t="s">
        <v>2659</v>
      </c>
      <c r="P16" s="0" t="s">
        <v>2660</v>
      </c>
      <c r="Q16" s="0" t="s">
        <v>2661</v>
      </c>
      <c r="R16" s="0" t="s">
        <v>2662</v>
      </c>
      <c r="S16" s="0" t="s">
        <v>2663</v>
      </c>
      <c r="T16" s="0" t="s">
        <v>2664</v>
      </c>
    </row>
    <row r="17" customFormat="false" ht="15" hidden="false" customHeight="false" outlineLevel="0" collapsed="false">
      <c r="A17" s="32" t="str">
        <f aca="false">IF(LEN(CLEAN(B17))=0,"0",B17)&amp;","&amp;IF(LEN(CLEAN(C17))=0,"0",C17)&amp;","&amp;IF(LEN(CLEAN(D17))=0,"0",D17)&amp;","&amp;IF(LEN(CLEAN(E17))=0,"0",E17)&amp;","&amp;IF(LEN(CLEAN(F17))=0,"0",F17)&amp;","&amp;IF(LEN(CLEAN(G17))=0,"0",G17)&amp;","&amp;IF(LEN(CLEAN(H17))=0,"0",H17)</f>
        <v>2,2,1,0,0,0,0</v>
      </c>
      <c r="B17" s="0" t="n">
        <v>2</v>
      </c>
      <c r="C17" s="0" t="n">
        <v>2</v>
      </c>
      <c r="D17" s="0" t="n">
        <v>1</v>
      </c>
      <c r="J17" s="0" t="s">
        <v>2659</v>
      </c>
      <c r="P17" s="0" t="n">
        <f aca="false">OB_CORTO_PLAZO_T1</f>
        <v>3</v>
      </c>
      <c r="Q17" s="0" t="n">
        <f aca="false">OB_CORTO_PLAZO_T2</f>
        <v>3</v>
      </c>
      <c r="R17" s="0" t="n">
        <f aca="false">OB_CORTO_PLAZO_T3</f>
        <v>3</v>
      </c>
      <c r="S17" s="0" t="n">
        <f aca="false">OB_CORTO_PLAZO_T4</f>
        <v>3</v>
      </c>
      <c r="T17" s="0" t="n">
        <f aca="false">OB_CORTO_PLAZO_T5</f>
        <v>3</v>
      </c>
    </row>
    <row r="18" customFormat="false" ht="15" hidden="false" customHeight="false" outlineLevel="0" collapsed="false">
      <c r="A18" s="32"/>
    </row>
    <row r="19" customFormat="false" ht="15" hidden="false" customHeight="false" outlineLevel="0" collapsed="false">
      <c r="A19" s="32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"/>
  <sheetViews>
    <sheetView showFormulas="false" showGridLines="false" showRowColHeaders="true" showZeros="true" rightToLeft="false" tabSelected="false" showOutlineSymbols="true" defaultGridColor="true" view="normal" topLeftCell="D1" colorId="64" zoomScale="90" zoomScaleNormal="90" zoomScalePageLayoutView="100" workbookViewId="0">
      <selection pane="topLeft" activeCell="J18" activeCellId="0" sqref="J18"/>
    </sheetView>
  </sheetViews>
  <sheetFormatPr defaultColWidth="10.71484375" defaultRowHeight="15" zeroHeight="true" outlineLevelRow="0" outlineLevelCol="0"/>
  <cols>
    <col collapsed="false" customWidth="true" hidden="false" outlineLevel="0" max="1" min="1" style="0" width="76.28"/>
    <col collapsed="false" customWidth="true" hidden="false" outlineLevel="0" max="6" min="2" style="0" width="20.71"/>
    <col collapsed="false" customWidth="true" hidden="false" outlineLevel="0" max="11" min="7" style="0" width="25.72"/>
    <col collapsed="false" customWidth="false" hidden="true" outlineLevel="0" max="1024" min="12" style="0" width="10.71"/>
  </cols>
  <sheetData>
    <row r="1" s="73" customFormat="true" ht="37.5" hidden="false" customHeight="true" outlineLevel="0" collapsed="false">
      <c r="A1" s="22" t="s">
        <v>2665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72"/>
    </row>
    <row r="2" customFormat="false" ht="15" hidden="false" customHeight="false" outlineLevel="0" collapsed="false">
      <c r="A2" s="24" t="str">
        <f aca="false">ENTE_PUBLICO_A</f>
        <v>CASA DE LA CULTURA DE CORONEO, GTO., Gobierno del Estado de Guanajuato (a)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Format="false" ht="15" hidden="false" customHeight="false" outlineLevel="0" collapsed="false">
      <c r="A3" s="25" t="s">
        <v>2666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customFormat="false" ht="15" hidden="false" customHeight="false" outlineLevel="0" collapsed="false">
      <c r="A4" s="26" t="str">
        <f aca="false">TRIMESTRE</f>
        <v>Del 1 de enero al 30 de junio de 2022 (b)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customFormat="false" ht="15" hidden="false" customHeight="false" outlineLevel="0" collapsed="false">
      <c r="A5" s="25" t="s">
        <v>2359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customFormat="false" ht="75" hidden="false" customHeight="false" outlineLevel="0" collapsed="false">
      <c r="A6" s="58" t="s">
        <v>2667</v>
      </c>
      <c r="B6" s="58" t="s">
        <v>2668</v>
      </c>
      <c r="C6" s="58" t="s">
        <v>2669</v>
      </c>
      <c r="D6" s="58" t="s">
        <v>2670</v>
      </c>
      <c r="E6" s="58" t="s">
        <v>2671</v>
      </c>
      <c r="F6" s="58" t="s">
        <v>2672</v>
      </c>
      <c r="G6" s="58" t="s">
        <v>2673</v>
      </c>
      <c r="H6" s="58" t="s">
        <v>2674</v>
      </c>
      <c r="I6" s="30" t="str">
        <f aca="false">MONTO1</f>
        <v>Monto pagado de la inversión al 30 de junio de 2022 (k)</v>
      </c>
      <c r="J6" s="30" t="str">
        <f aca="false">MONTO2</f>
        <v>Monto pagado de la inversión actualizado al 30 de junio de 2022 (l)</v>
      </c>
      <c r="K6" s="30" t="str">
        <f aca="false">SALDO_PENDIENTE</f>
        <v>Saldo pendiente por pagar de la inversión al 30 de junio de 2022 (m = g – l)</v>
      </c>
    </row>
    <row r="7" customFormat="false" ht="15" hidden="false" customHeight="false" outlineLevel="0" collapsed="false">
      <c r="A7" s="74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customFormat="false" ht="15" hidden="false" customHeight="false" outlineLevel="0" collapsed="false">
      <c r="A8" s="36" t="s">
        <v>2675</v>
      </c>
      <c r="B8" s="75"/>
      <c r="C8" s="75"/>
      <c r="D8" s="75"/>
      <c r="E8" s="46" t="n">
        <f aca="false">SUM(E9:APP_FIN_04)</f>
        <v>0</v>
      </c>
      <c r="F8" s="75"/>
      <c r="G8" s="46" t="n">
        <f aca="false">SUM(G9:APP_FIN_06)</f>
        <v>0</v>
      </c>
      <c r="H8" s="46" t="n">
        <f aca="false">SUM(H9:APP_FIN_07)</f>
        <v>0</v>
      </c>
      <c r="I8" s="46" t="n">
        <f aca="false">SUM(I9:APP_FIN_08)</f>
        <v>0</v>
      </c>
      <c r="J8" s="46" t="n">
        <f aca="false">SUM(J9:APP_FIN_09)</f>
        <v>0</v>
      </c>
      <c r="K8" s="46" t="n">
        <f aca="false">SUM(K9:APP_FIN_10)</f>
        <v>0</v>
      </c>
    </row>
    <row r="9" s="10" customFormat="true" ht="15" hidden="false" customHeight="false" outlineLevel="0" collapsed="false">
      <c r="A9" s="76" t="s">
        <v>2676</v>
      </c>
      <c r="B9" s="77"/>
      <c r="C9" s="77"/>
      <c r="D9" s="77"/>
      <c r="E9" s="70"/>
      <c r="F9" s="70"/>
      <c r="G9" s="70"/>
      <c r="H9" s="70"/>
      <c r="I9" s="70"/>
      <c r="J9" s="70"/>
      <c r="K9" s="70" t="n">
        <f aca="false">E9-J9</f>
        <v>0</v>
      </c>
    </row>
    <row r="10" s="10" customFormat="true" ht="15" hidden="false" customHeight="false" outlineLevel="0" collapsed="false">
      <c r="A10" s="76" t="s">
        <v>2677</v>
      </c>
      <c r="B10" s="77"/>
      <c r="C10" s="77"/>
      <c r="D10" s="77"/>
      <c r="E10" s="70"/>
      <c r="F10" s="70"/>
      <c r="G10" s="70"/>
      <c r="H10" s="70"/>
      <c r="I10" s="70"/>
      <c r="J10" s="70"/>
      <c r="K10" s="70" t="n">
        <f aca="false">E10-J10</f>
        <v>0</v>
      </c>
    </row>
    <row r="11" s="10" customFormat="true" ht="15" hidden="false" customHeight="false" outlineLevel="0" collapsed="false">
      <c r="A11" s="76" t="s">
        <v>2678</v>
      </c>
      <c r="B11" s="77"/>
      <c r="C11" s="77"/>
      <c r="D11" s="77"/>
      <c r="E11" s="70"/>
      <c r="F11" s="70"/>
      <c r="G11" s="70"/>
      <c r="H11" s="70"/>
      <c r="I11" s="70"/>
      <c r="J11" s="70"/>
      <c r="K11" s="70" t="n">
        <f aca="false">E11-J11</f>
        <v>0</v>
      </c>
    </row>
    <row r="12" s="10" customFormat="true" ht="15" hidden="false" customHeight="false" outlineLevel="0" collapsed="false">
      <c r="A12" s="76" t="s">
        <v>2679</v>
      </c>
      <c r="B12" s="77"/>
      <c r="C12" s="77"/>
      <c r="D12" s="77"/>
      <c r="E12" s="70"/>
      <c r="F12" s="70"/>
      <c r="G12" s="70"/>
      <c r="H12" s="70"/>
      <c r="I12" s="70"/>
      <c r="J12" s="70"/>
      <c r="K12" s="70" t="n">
        <f aca="false">E12-J12</f>
        <v>0</v>
      </c>
    </row>
    <row r="13" customFormat="false" ht="15" hidden="false" customHeight="false" outlineLevel="0" collapsed="false">
      <c r="A13" s="78" t="s">
        <v>2625</v>
      </c>
      <c r="B13" s="79"/>
      <c r="C13" s="79"/>
      <c r="D13" s="79"/>
      <c r="E13" s="37"/>
      <c r="F13" s="37"/>
      <c r="G13" s="37"/>
      <c r="H13" s="37"/>
      <c r="I13" s="37"/>
      <c r="J13" s="37"/>
      <c r="K13" s="37"/>
    </row>
    <row r="14" customFormat="false" ht="15" hidden="false" customHeight="false" outlineLevel="0" collapsed="false">
      <c r="A14" s="36" t="s">
        <v>2680</v>
      </c>
      <c r="B14" s="75"/>
      <c r="C14" s="75"/>
      <c r="D14" s="75"/>
      <c r="E14" s="46" t="n">
        <f aca="false">SUM(E15:OTROS_FIN_04)</f>
        <v>0</v>
      </c>
      <c r="F14" s="75"/>
      <c r="G14" s="46" t="n">
        <f aca="false">SUM(G15:OTROS_FIN_06)</f>
        <v>0</v>
      </c>
      <c r="H14" s="46" t="n">
        <f aca="false">SUM(H15:OTROS_FIN_07)</f>
        <v>0</v>
      </c>
      <c r="I14" s="46" t="n">
        <f aca="false">SUM(I15:OTROS_FIN_08)</f>
        <v>0</v>
      </c>
      <c r="J14" s="46" t="n">
        <f aca="false">SUM(J15:OTROS_FIN_09)</f>
        <v>0</v>
      </c>
      <c r="K14" s="46" t="n">
        <f aca="false">SUM(K15:OTROS_FIN_10)</f>
        <v>0</v>
      </c>
    </row>
    <row r="15" s="10" customFormat="true" ht="15" hidden="false" customHeight="false" outlineLevel="0" collapsed="false">
      <c r="A15" s="76" t="s">
        <v>2681</v>
      </c>
      <c r="B15" s="77"/>
      <c r="C15" s="77"/>
      <c r="D15" s="77"/>
      <c r="E15" s="70"/>
      <c r="F15" s="70"/>
      <c r="G15" s="70"/>
      <c r="H15" s="70"/>
      <c r="I15" s="70"/>
      <c r="J15" s="70"/>
      <c r="K15" s="70" t="n">
        <f aca="false">E15-J15</f>
        <v>0</v>
      </c>
    </row>
    <row r="16" s="10" customFormat="true" ht="15" hidden="false" customHeight="false" outlineLevel="0" collapsed="false">
      <c r="A16" s="76" t="s">
        <v>2682</v>
      </c>
      <c r="B16" s="77"/>
      <c r="C16" s="77"/>
      <c r="D16" s="77"/>
      <c r="E16" s="70"/>
      <c r="F16" s="70"/>
      <c r="G16" s="70"/>
      <c r="H16" s="70"/>
      <c r="I16" s="70"/>
      <c r="J16" s="70"/>
      <c r="K16" s="70" t="n">
        <f aca="false">E16-J16</f>
        <v>0</v>
      </c>
    </row>
    <row r="17" s="10" customFormat="true" ht="15" hidden="false" customHeight="false" outlineLevel="0" collapsed="false">
      <c r="A17" s="76" t="s">
        <v>2683</v>
      </c>
      <c r="B17" s="77"/>
      <c r="C17" s="77"/>
      <c r="D17" s="77"/>
      <c r="E17" s="70"/>
      <c r="F17" s="70"/>
      <c r="G17" s="70"/>
      <c r="H17" s="70"/>
      <c r="I17" s="70"/>
      <c r="J17" s="70"/>
      <c r="K17" s="70" t="n">
        <f aca="false">E17-J17</f>
        <v>0</v>
      </c>
    </row>
    <row r="18" s="10" customFormat="true" ht="15" hidden="false" customHeight="false" outlineLevel="0" collapsed="false">
      <c r="A18" s="76" t="s">
        <v>2684</v>
      </c>
      <c r="B18" s="77"/>
      <c r="C18" s="77"/>
      <c r="D18" s="77"/>
      <c r="E18" s="70"/>
      <c r="F18" s="70"/>
      <c r="G18" s="70"/>
      <c r="H18" s="70"/>
      <c r="I18" s="70"/>
      <c r="J18" s="70"/>
      <c r="K18" s="70" t="n">
        <f aca="false">E18-J18</f>
        <v>0</v>
      </c>
    </row>
    <row r="19" customFormat="false" ht="15" hidden="false" customHeight="false" outlineLevel="0" collapsed="false">
      <c r="A19" s="78" t="s">
        <v>2625</v>
      </c>
      <c r="B19" s="79"/>
      <c r="C19" s="79"/>
      <c r="D19" s="79"/>
      <c r="E19" s="37"/>
      <c r="F19" s="37"/>
      <c r="G19" s="37"/>
      <c r="H19" s="37"/>
      <c r="I19" s="37"/>
      <c r="J19" s="37"/>
      <c r="K19" s="37"/>
    </row>
    <row r="20" customFormat="false" ht="15" hidden="false" customHeight="false" outlineLevel="0" collapsed="false">
      <c r="A20" s="36" t="s">
        <v>2685</v>
      </c>
      <c r="B20" s="75"/>
      <c r="C20" s="75"/>
      <c r="D20" s="75"/>
      <c r="E20" s="46" t="n">
        <f aca="false">APP_T4+OTROS_T4</f>
        <v>0</v>
      </c>
      <c r="F20" s="75"/>
      <c r="G20" s="46" t="n">
        <f aca="false">APP_T6+OTROS_T6</f>
        <v>0</v>
      </c>
      <c r="H20" s="46" t="n">
        <f aca="false">APP_T7+OTROS_T7</f>
        <v>0</v>
      </c>
      <c r="I20" s="46" t="n">
        <f aca="false">APP_T8+OTROS_T8</f>
        <v>0</v>
      </c>
      <c r="J20" s="46" t="n">
        <f aca="false">APP_T9+OTROS_T9</f>
        <v>0</v>
      </c>
      <c r="K20" s="46" t="n">
        <f aca="false">APP_T10+OTROS_T10</f>
        <v>0</v>
      </c>
    </row>
    <row r="21" customFormat="false" ht="15" hidden="false" customHeight="false" outlineLevel="0" collapsed="false">
      <c r="A21" s="80"/>
      <c r="B21" s="68"/>
      <c r="C21" s="68"/>
      <c r="D21" s="68"/>
      <c r="E21" s="68"/>
      <c r="F21" s="68"/>
      <c r="G21" s="68"/>
      <c r="H21" s="68"/>
      <c r="I21" s="68"/>
      <c r="J21" s="68"/>
      <c r="K21" s="68"/>
    </row>
  </sheetData>
  <sheetProtection sheet="true" password="dfcf" objects="true" scenarios="true" insertRows="false" deleteRows="false"/>
  <mergeCells count="5">
    <mergeCell ref="A1:K1"/>
    <mergeCell ref="A2:K2"/>
    <mergeCell ref="A3:K3"/>
    <mergeCell ref="A4:K4"/>
    <mergeCell ref="A5:K5"/>
  </mergeCells>
  <dataValidations count="5">
    <dataValidation allowBlank="true" operator="between" prompt="Monto pagado de la inversión al XX de XXXX de 20XN (k)" showDropDown="false" showErrorMessage="true" showInputMessage="true" sqref="I6" type="none">
      <formula1>0</formula1>
      <formula2>0</formula2>
    </dataValidation>
    <dataValidation allowBlank="true" operator="between" prompt="Monto pagado de la inversión actualizado al XX de XXXX de 20XN (k)" showDropDown="false" showErrorMessage="true" showInputMessage="true" sqref="J6" type="none">
      <formula1>0</formula1>
      <formula2>0</formula2>
    </dataValidation>
    <dataValidation allowBlank="true" operator="between" prompt="Saldo pendiente por pagar de la inversión al XX de XXXX de 20XN (m = g - l)" showDropDown="false" showErrorMessage="true" showInputMessage="true" sqref="K6" type="none">
      <formula1>0</formula1>
      <formula2>0</formula2>
    </dataValidation>
    <dataValidation allowBlank="true" operator="between" showDropDown="false" showErrorMessage="true" showInputMessage="true" sqref="E8:K20" type="decimal">
      <formula1>-1.79769313486231E+100</formula1>
      <formula2>1.79769313486231E+100</formula2>
    </dataValidation>
    <dataValidation allowBlank="true" operator="greaterThanOrEqual" showDropDown="false" showErrorMessage="true" showInputMessage="true" sqref="B9:D12 B15:D18" type="date">
      <formula1>36526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2" activeCellId="0" sqref="O12"/>
    </sheetView>
  </sheetViews>
  <sheetFormatPr defaultColWidth="10.5390625" defaultRowHeight="15" zeroHeight="false" outlineLevelRow="0" outlineLevelCol="0"/>
  <cols>
    <col collapsed="false" customWidth="true" hidden="false" outlineLevel="0" max="1" min="1" style="0" width="10.43"/>
    <col collapsed="false" customWidth="true" hidden="false" outlineLevel="0" max="14" min="2" style="0" width="3"/>
    <col collapsed="false" customWidth="true" hidden="false" outlineLevel="0" max="15" min="15" style="0" width="27.85"/>
    <col collapsed="false" customWidth="true" hidden="false" outlineLevel="0" max="20" min="20" style="0" width="5.85"/>
    <col collapsed="false" customWidth="true" hidden="false" outlineLevel="0" max="21" min="21" style="0" width="17"/>
    <col collapsed="false" customWidth="true" hidden="false" outlineLevel="0" max="22" min="22" style="0" width="20.71"/>
    <col collapsed="false" customWidth="true" hidden="false" outlineLevel="0" max="23" min="23" style="0" width="15"/>
    <col collapsed="false" customWidth="true" hidden="false" outlineLevel="0" max="24" min="24" style="0" width="27.29"/>
    <col collapsed="false" customWidth="true" hidden="false" outlineLevel="0" max="25" min="25" style="0" width="16"/>
  </cols>
  <sheetData>
    <row r="1" customFormat="false" ht="15" hidden="false" customHeight="false" outlineLevel="0" collapsed="false">
      <c r="A1" s="0" t="s">
        <v>2479</v>
      </c>
      <c r="B1" s="0" t="s">
        <v>2480</v>
      </c>
      <c r="C1" s="0" t="s">
        <v>2481</v>
      </c>
      <c r="D1" s="0" t="s">
        <v>2482</v>
      </c>
      <c r="E1" s="0" t="s">
        <v>2483</v>
      </c>
      <c r="F1" s="0" t="s">
        <v>2484</v>
      </c>
      <c r="G1" s="0" t="s">
        <v>2485</v>
      </c>
      <c r="H1" s="0" t="s">
        <v>2486</v>
      </c>
      <c r="I1" s="0" t="s">
        <v>2487</v>
      </c>
      <c r="P1" s="0" t="s">
        <v>2686</v>
      </c>
      <c r="Q1" s="0" t="s">
        <v>2687</v>
      </c>
      <c r="R1" s="0" t="s">
        <v>2688</v>
      </c>
      <c r="S1" s="0" t="s">
        <v>2689</v>
      </c>
      <c r="T1" s="0" t="s">
        <v>2661</v>
      </c>
      <c r="U1" s="0" t="s">
        <v>2690</v>
      </c>
      <c r="V1" s="0" t="s">
        <v>2691</v>
      </c>
      <c r="W1" s="0" t="s">
        <v>2692</v>
      </c>
      <c r="X1" s="0" t="s">
        <v>2693</v>
      </c>
      <c r="Y1" s="0" t="s">
        <v>2694</v>
      </c>
    </row>
    <row r="2" customFormat="false" ht="15" hidden="false" customHeight="false" outlineLevel="0" collapsed="false">
      <c r="A2" s="0" t="str">
        <f aca="false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 s="0" t="n">
        <v>3</v>
      </c>
      <c r="C2" s="0" t="n">
        <v>1</v>
      </c>
      <c r="I2" s="0" t="s">
        <v>2695</v>
      </c>
      <c r="P2" s="54" t="s">
        <v>2490</v>
      </c>
      <c r="Q2" s="54" t="s">
        <v>2490</v>
      </c>
    </row>
    <row r="3" customFormat="false" ht="15" hidden="false" customHeight="false" outlineLevel="0" collapsed="false">
      <c r="A3" s="32" t="str">
        <f aca="false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 s="0" t="n">
        <v>3</v>
      </c>
      <c r="C3" s="0" t="n">
        <v>1</v>
      </c>
      <c r="D3" s="0" t="n">
        <v>1</v>
      </c>
      <c r="J3" s="0" t="s">
        <v>2696</v>
      </c>
      <c r="P3" s="54"/>
      <c r="Q3" s="54"/>
      <c r="R3" s="54"/>
      <c r="S3" s="54" t="n">
        <f aca="false">APP_T4</f>
        <v>0</v>
      </c>
      <c r="T3" s="54"/>
      <c r="U3" s="54" t="n">
        <f aca="false">APP_T6</f>
        <v>0</v>
      </c>
      <c r="V3" s="54" t="n">
        <f aca="false">APP_T7</f>
        <v>0</v>
      </c>
      <c r="W3" s="0" t="n">
        <f aca="false">APP_T8</f>
        <v>0</v>
      </c>
      <c r="X3" s="0" t="n">
        <f aca="false">APP_T9</f>
        <v>0</v>
      </c>
      <c r="Y3" s="0" t="n">
        <f aca="false">APP_T10</f>
        <v>0</v>
      </c>
    </row>
    <row r="4" customFormat="false" ht="15" hidden="false" customHeight="false" outlineLevel="0" collapsed="false">
      <c r="A4" s="32" t="str">
        <f aca="false"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 s="0" t="n">
        <v>3</v>
      </c>
      <c r="C4" s="0" t="n">
        <v>1</v>
      </c>
      <c r="D4" s="0" t="n">
        <v>2</v>
      </c>
      <c r="E4" s="0" t="n">
        <v>1</v>
      </c>
      <c r="F4" s="0" t="n">
        <v>1</v>
      </c>
      <c r="J4" s="0" t="s">
        <v>2697</v>
      </c>
      <c r="P4" s="54"/>
      <c r="Q4" s="54"/>
      <c r="R4" s="54"/>
      <c r="S4" s="54" t="n">
        <f aca="false">OTROS_T4</f>
        <v>0</v>
      </c>
      <c r="T4" s="54"/>
      <c r="U4" s="54" t="n">
        <f aca="false">OTROS_T6</f>
        <v>0</v>
      </c>
      <c r="V4" s="54" t="n">
        <f aca="false">OTROS_T7</f>
        <v>0</v>
      </c>
      <c r="W4" s="0" t="n">
        <f aca="false">OTROS_T8</f>
        <v>0</v>
      </c>
      <c r="X4" s="0" t="n">
        <f aca="false">OTROS_T9</f>
        <v>0</v>
      </c>
      <c r="Y4" s="0" t="n">
        <f aca="false">OTROS_T10</f>
        <v>0</v>
      </c>
    </row>
    <row r="5" customFormat="false" ht="15" hidden="false" customHeight="false" outlineLevel="0" collapsed="false">
      <c r="A5" s="0" t="str">
        <f aca="false"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 s="0" t="n">
        <v>3</v>
      </c>
      <c r="C5" s="0" t="n">
        <v>1</v>
      </c>
      <c r="D5" s="0" t="n">
        <v>3</v>
      </c>
      <c r="J5" s="0" t="s">
        <v>2698</v>
      </c>
      <c r="P5" s="54"/>
      <c r="Q5" s="54"/>
      <c r="R5" s="54"/>
      <c r="S5" s="54" t="n">
        <f aca="false">TOTAL_ODF_T4</f>
        <v>0</v>
      </c>
      <c r="T5" s="54"/>
      <c r="U5" s="54" t="n">
        <f aca="false">TOTAL_ODF_T6</f>
        <v>0</v>
      </c>
      <c r="V5" s="54" t="n">
        <f aca="false">TOTAL_ODF_T7</f>
        <v>0</v>
      </c>
      <c r="W5" s="54" t="n">
        <f aca="false">TOTAL_ODF_T8</f>
        <v>0</v>
      </c>
      <c r="X5" s="54" t="n">
        <f aca="false">TOTAL_ODF_T9</f>
        <v>0</v>
      </c>
      <c r="Y5" s="54" t="n">
        <f aca="false">TOTAL_ODF_T10</f>
        <v>0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Secretaria de Hacienda y Credito Publico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2017-01-19T17:59:06Z</dcterms:created>
  <dc:creator>Gracia Itzel Monterrubio Mercado</dc:creator>
  <dc:description/>
  <dc:language>es-MX</dc:language>
  <cp:lastModifiedBy>Casa-Cultura</cp:lastModifiedBy>
  <cp:lastPrinted>2017-02-04T00:56:20Z</cp:lastPrinted>
  <dcterms:modified xsi:type="dcterms:W3CDTF">2022-07-10T19:49:17Z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Secretaria de Hacienda y Credito Publico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