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22022\"/>
    </mc:Choice>
  </mc:AlternateContent>
  <bookViews>
    <workbookView xWindow="-120" yWindow="-120" windowWidth="20730" windowHeight="1116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62913"/>
</workbook>
</file>

<file path=xl/calcChain.xml><?xml version="1.0" encoding="utf-8"?>
<calcChain xmlns="http://schemas.openxmlformats.org/spreadsheetml/2006/main">
  <c r="D117" i="62" l="1"/>
  <c r="D115" i="62"/>
  <c r="D113" i="62"/>
  <c r="D107" i="62"/>
  <c r="D104" i="62"/>
  <c r="D103" i="62" s="1"/>
  <c r="D102" i="62" s="1"/>
  <c r="C117" i="62"/>
  <c r="C103" i="62" s="1"/>
  <c r="C102" i="62" s="1"/>
  <c r="C115" i="62"/>
  <c r="C113" i="62"/>
  <c r="C107" i="62"/>
  <c r="C104" i="62"/>
  <c r="D15" i="62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25" i="62"/>
  <c r="C125" i="62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D61" i="62"/>
  <c r="C61" i="62"/>
  <c r="A1" i="59"/>
  <c r="A1" i="64" s="1"/>
  <c r="D48" i="62" l="1"/>
  <c r="C48" i="62"/>
  <c r="A1" i="63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<sst xmlns="http://schemas.openxmlformats.org/spreadsheetml/2006/main" count="929" uniqueCount="653">
  <si>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</si>
  <si>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</si>
  <si>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</si>
  <si>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</si>
  <si>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</si>
  <si>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</si>
  <si>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</si>
  <si>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</si>
  <si>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</si>
  <si>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</si>
  <si>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</si>
  <si>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</si>
  <si>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</si>
  <si>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</si>
  <si>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</si>
  <si>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</si>
  <si>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</si>
  <si>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</si>
  <si>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</si>
  <si>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</si>
  <si>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</si>
  <si>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</si>
  <si>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</si>
  <si>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</si>
  <si>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</si>
  <si>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</si>
  <si>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</si>
  <si>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</si>
  <si>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</si>
  <si>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</si>
  <si>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</si>
  <si>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</si>
  <si>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</si>
  <si>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</si>
  <si>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</si>
  <si>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</si>
  <si>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</si>
  <si>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</si>
  <si>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</si>
  <si>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</si>
  <si>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</si>
  <si>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</si>
  <si>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</si>
  <si>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</si>
  <si>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</si>
  <si>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</si>
  <si>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</si>
  <si>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</si>
  <si>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</si>
  <si>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</si>
  <si>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</si>
  <si>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</si>
  <si>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</si>
  <si>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</si>
  <si>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</si>
  <si>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</si>
  <si>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</si>
  <si>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</si>
  <si>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</si>
  <si>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</si>
  <si>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</si>
  <si>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</si>
  <si>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</si>
  <si>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</si>
  <si>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</si>
  <si>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</si>
  <si>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</si>
  <si>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</si>
  <si>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</si>
  <si>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</si>
  <si>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</si>
  <si>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</si>
  <si>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</si>
  <si>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</si>
  <si>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</si>
  <si>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</si>
  <si>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</si>
  <si>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</si>
  <si>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</si>
  <si>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</si>
  <si>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</si>
  <si>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</si>
  <si>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</si>
  <si>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</si>
  <si>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</si>
  <si>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</si>
  <si>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</si>
  <si>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</si>
  <si>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</si>
  <si>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</si>
  <si>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</si>
  <si>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</si>
  <si>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</si>
  <si>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</si>
  <si>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</si>
  <si>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</si>
  <si>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</si>
  <si>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</si>
  <si>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</si>
  <si>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</si>
  <si>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</si>
  <si>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</si>
  <si>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</si>
  <si>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</si>
  <si>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</si>
  <si>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</si>
  <si>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</si>
  <si>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</si>
  <si>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</si>
  <si>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</si>
  <si>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</si>
  <si>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</si>
  <si>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</si>
  <si>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</si>
  <si>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</si>
  <si>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</si>
  <si>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</si>
  <si>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</si>
  <si>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</si>
  <si>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</si>
  <si>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</si>
  <si>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</si>
  <si>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</si>
  <si>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</si>
  <si>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</si>
  <si>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</si>
  <si>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</si>
  <si>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</si>
  <si>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</si>
  <si>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</si>
  <si>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</si>
  <si>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</si>
  <si>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</si>
  <si>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</si>
  <si>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</si>
  <si>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</si>
  <si>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</si>
  <si>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</si>
  <si>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</si>
  <si>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</si>
  <si>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</si>
  <si>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</si>
  <si>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</si>
  <si>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</si>
  <si>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</si>
  <si>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</si>
  <si>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</si>
  <si>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</si>
  <si>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</si>
  <si>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</si>
  <si>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</si>
  <si>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</si>
  <si>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</si>
  <si>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</si>
  <si>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</si>
  <si>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</si>
  <si>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</si>
  <si>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</si>
  <si>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</si>
  <si>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</si>
  <si>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</si>
  <si>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</si>
  <si>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</si>
  <si>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</si>
  <si>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</si>
  <si>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</si>
  <si>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</si>
  <si>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</si>
  <si>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</si>
  <si>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</si>
  <si>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</si>
  <si>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</si>
  <si>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</si>
  <si>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</si>
  <si>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</si>
  <si>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</si>
  <si>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</si>
  <si>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</si>
  <si>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</si>
  <si>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</si>
  <si>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</si>
  <si>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</si>
  <si>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</si>
  <si>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</si>
  <si>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</si>
  <si>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</si>
  <si>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</si>
  <si>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</si>
  <si>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</si>
  <si>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</si>
  <si>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</si>
  <si>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</si>
  <si>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</si>
  <si>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</si>
  <si>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</si>
  <si>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</si>
  <si>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</si>
  <si>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</si>
  <si>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</si>
  <si>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</si>
  <si>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</si>
  <si>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</si>
  <si>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</si>
  <si>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</si>
  <si>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</si>
  <si>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</si>
  <si>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</si>
  <si>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</si>
  <si>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</si>
  <si>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</si>
  <si>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</si>
  <si>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</si>
  <si>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</si>
  <si>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</si>
  <si>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</si>
  <si>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</si>
  <si>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</si>
  <si>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</si>
  <si>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</si>
  <si>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</si>
  <si>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</si>
  <si>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</si>
  <si>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</si>
  <si>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</si>
  <si>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</si>
  <si>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</si>
  <si>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</si>
  <si>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</si>
  <si>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</si>
  <si>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</si>
  <si>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</si>
  <si>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</si>
  <si>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</si>
  <si>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</si>
  <si>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</si>
  <si>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</si>
  <si>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</si>
  <si>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</si>
  <si>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</si>
  <si>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</si>
  <si>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</si>
  <si>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</si>
  <si>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</si>
  <si>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</si>
  <si>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</si>
  <si>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</si>
  <si>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</si>
  <si>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</si>
  <si>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</si>
  <si>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</si>
  <si>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</si>
  <si>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</si>
  <si>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</si>
  <si>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</si>
  <si>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</si>
  <si>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</si>
  <si>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</si>
  <si>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</si>
  <si>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</si>
  <si>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</si>
  <si>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</si>
  <si>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</si>
  <si>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</si>
  <si>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</si>
  <si>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</si>
  <si>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</si>
  <si>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</si>
  <si>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</si>
  <si>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</si>
  <si>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</si>
  <si>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</si>
  <si>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</si>
  <si>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</si>
  <si>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</si>
  <si>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</si>
  <si>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</si>
  <si>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</si>
  <si>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</si>
  <si>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</si>
  <si>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</si>
  <si>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</si>
  <si>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</si>
  <si>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</si>
  <si>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</si>
  <si>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</si>
  <si>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</si>
  <si>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</si>
  <si>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</si>
  <si>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</si>
  <si>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</si>
  <si>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</si>
  <si>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</si>
  <si>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</si>
  <si>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</si>
  <si>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</si>
  <si>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</si>
  <si>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</si>
  <si>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</si>
  <si>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</si>
  <si>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</si>
  <si>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</si>
  <si>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</si>
  <si>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</si>
  <si>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</si>
  <si>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</si>
  <si>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</si>
  <si>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</si>
  <si>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</si>
  <si>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</si>
  <si>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</si>
  <si>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</si>
  <si>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</si>
  <si>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</si>
  <si>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</si>
  <si>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</si>
  <si>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</si>
  <si>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</si>
  <si>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</si>
  <si>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</si>
  <si>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</si>
  <si>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</si>
  <si>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</si>
  <si>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</si>
  <si>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</si>
  <si>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</si>
  <si>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</si>
  <si>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</si>
  <si>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</si>
  <si>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</si>
  <si>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</si>
  <si>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</si>
  <si>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</si>
  <si>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</si>
  <si>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</si>
  <si>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</si>
  <si>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</si>
  <si>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</si>
  <si>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</si>
  <si>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</si>
  <si>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</si>
  <si>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</si>
  <si>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</si>
  <si>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</si>
  <si>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</si>
  <si>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</si>
  <si>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</si>
  <si>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</si>
  <si>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</si>
  <si>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</si>
  <si>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</si>
  <si>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</si>
  <si>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</si>
  <si>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</si>
  <si>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</si>
  <si>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</si>
  <si>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</si>
  <si>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</si>
  <si>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</si>
  <si>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</si>
  <si>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</si>
  <si>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</si>
  <si>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</si>
  <si>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</si>
  <si>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</si>
  <si>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</si>
  <si>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</si>
  <si>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</si>
  <si>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</si>
  <si>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</si>
  <si>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</si>
  <si>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</si>
  <si>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</si>
  <si>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</si>
  <si>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</si>
  <si>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</si>
  <si>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</si>
  <si>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</si>
  <si>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</si>
  <si>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</si>
  <si>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</si>
  <si>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</si>
  <si>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</si>
  <si>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</si>
  <si>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</si>
  <si>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</si>
  <si>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</si>
  <si>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</si>
  <si>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</si>
  <si>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</si>
  <si>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</si>
  <si>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</si>
  <si>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</si>
  <si>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</si>
  <si>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</si>
  <si>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</si>
  <si>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</si>
  <si>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</si>
  <si>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</si>
  <si>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</si>
  <si>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</si>
  <si>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</si>
  <si>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</si>
  <si>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</si>
  <si>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</si>
  <si>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</si>
  <si>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</si>
  <si>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</si>
  <si>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</si>
  <si>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</si>
  <si>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</si>
  <si>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</si>
  <si>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</si>
  <si>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</si>
  <si>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</si>
  <si>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</si>
  <si>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</si>
  <si>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</si>
  <si>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</si>
  <si>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</si>
  <si>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</si>
  <si>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</si>
  <si>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</si>
  <si>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</si>
  <si>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</si>
  <si>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</si>
  <si>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</si>
  <si>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</si>
  <si>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</si>
  <si>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</si>
  <si>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</si>
  <si>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</si>
  <si>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</si>
  <si>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</si>
  <si>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</si>
  <si>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</si>
  <si>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</si>
  <si>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</si>
  <si>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</si>
  <si>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</si>
  <si>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</si>
  <si>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</si>
  <si>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</si>
  <si>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</si>
  <si>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</si>
  <si>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</si>
  <si>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</si>
  <si>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</si>
  <si>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</si>
  <si>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</si>
  <si>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</si>
  <si>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</si>
  <si>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</si>
  <si>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</si>
  <si>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</si>
  <si>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</si>
  <si>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</si>
  <si>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</si>
  <si>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</si>
  <si>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</si>
  <si>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</si>
  <si>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</si>
  <si>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</si>
  <si>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</si>
  <si>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</si>
  <si>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</si>
  <si>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</si>
  <si>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</si>
  <si>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</si>
  <si>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</si>
  <si>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</si>
  <si>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</si>
  <si>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</si>
  <si>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</si>
  <si>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</si>
  <si>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</si>
  <si>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</si>
  <si>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</si>
  <si>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</si>
  <si>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</si>
  <si>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</si>
  <si>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</si>
  <si>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</si>
  <si>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</si>
  <si>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</si>
  <si>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</si>
  <si>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</si>
  <si>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</si>
  <si>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</si>
  <si>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</si>
  <si>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</si>
  <si>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</si>
  <si>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</si>
  <si>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</si>
  <si>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</si>
  <si>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</si>
  <si>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</si>
  <si>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</si>
  <si>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</si>
  <si>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</si>
  <si>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</si>
  <si>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</si>
  <si>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</si>
  <si>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</si>
  <si>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</si>
  <si>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</si>
  <si>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</si>
  <si>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</si>
  <si>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</si>
  <si>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</si>
  <si>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</si>
  <si>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</si>
  <si>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</si>
  <si>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</si>
  <si>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</si>
  <si>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</si>
  <si>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</si>
  <si>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</si>
  <si>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</si>
  <si>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</si>
  <si>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</si>
  <si>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</si>
  <si>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</si>
  <si>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</si>
  <si>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</si>
  <si>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</si>
  <si>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</si>
  <si>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</si>
  <si>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</si>
  <si>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</si>
  <si>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</si>
  <si>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</si>
  <si>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</si>
  <si>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</si>
  <si>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</si>
  <si>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</si>
  <si>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</si>
  <si>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</si>
  <si>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</si>
  <si>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</si>
  <si>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</si>
  <si>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</si>
  <si>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</si>
  <si>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</si>
  <si>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</si>
  <si>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</si>
  <si>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</si>
  <si>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</si>
  <si>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</si>
  <si>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</si>
  <si>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</si>
  <si>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</si>
  <si>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</si>
  <si>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</si>
  <si>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</si>
  <si>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</si>
  <si>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</si>
  <si>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</si>
  <si>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</si>
  <si>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</si>
  <si>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</si>
  <si>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</si>
  <si>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</si>
  <si>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</si>
  <si>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</si>
  <si>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</si>
  <si>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</si>
  <si>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</si>
  <si>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</si>
  <si>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</si>
  <si>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</si>
  <si>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</si>
  <si>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</si>
  <si>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</si>
  <si>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</si>
  <si>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</si>
  <si>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</si>
  <si>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</si>
  <si>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</si>
  <si>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</si>
  <si>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</si>
  <si>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</si>
  <si>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</si>
  <si>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</si>
  <si>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</si>
  <si>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</si>
  <si>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</si>
  <si>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</si>
  <si>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</si>
  <si>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</si>
  <si>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</si>
  <si>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</si>
  <si>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</si>
  <si>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</si>
  <si>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</si>
  <si>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</si>
  <si>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</si>
  <si>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</si>
  <si>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</si>
  <si>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</si>
  <si>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</si>
  <si>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</si>
  <si>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</si>
  <si>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</si>
  <si>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</si>
  <si>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</si>
  <si>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</si>
  <si>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</si>
  <si>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</si>
  <si>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</si>
  <si>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</si>
  <si>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</si>
  <si>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</si>
  <si>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</si>
  <si>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</si>
  <si>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</si>
  <si>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</si>
  <si>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</si>
  <si>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</si>
  <si>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</si>
  <si>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</si>
  <si>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</si>
  <si>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</si>
  <si>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</si>
  <si>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</si>
  <si>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</si>
  <si>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</si>
  <si>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</si>
  <si>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</si>
  <si>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</si>
  <si>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</si>
  <si>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</si>
  <si>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</si>
  <si>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</si>
  <si>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</si>
  <si>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</si>
  <si>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</si>
  <si>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</si>
  <si>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</si>
  <si>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</si>
  <si>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</si>
  <si>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</si>
  <si>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</si>
  <si>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</si>
  <si>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</si>
  <si>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</si>
  <si>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</si>
  <si>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</si>
  <si>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</si>
  <si>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</si>
  <si>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</si>
  <si>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</si>
  <si>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SISTEMA DIF DE CORONEO, GTO. 2022</t>
  </si>
  <si>
    <t>CORRESPONDIENTE DEL 01 DE ENERO DEL 2022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</si>
</sst>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0" borderId="0" xfId="10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58" t="s">
        <v>651</v>
      </c>
      <c r="B1" s="158"/>
      <c r="C1" s="36" t="s">
        <v>179</v>
      </c>
      <c r="D1" s="37">
        <v>2022</v>
      </c>
    </row>
    <row r="2" spans="1:5" x14ac:dyDescent="0.2">
      <c r="A2" s="159" t="s">
        <v>485</v>
      </c>
      <c r="B2" s="159"/>
      <c r="C2" s="36" t="s">
        <v>181</v>
      </c>
      <c r="D2" s="39" t="s">
        <v>606</v>
      </c>
    </row>
    <row r="3" spans="1:5" x14ac:dyDescent="0.2">
      <c r="A3" s="160" t="s">
        <v>652</v>
      </c>
      <c r="B3" s="160"/>
      <c r="C3" s="36" t="s">
        <v>182</v>
      </c>
      <c r="D3" s="37">
        <v>1</v>
      </c>
      <c r="E3" s="14">
        <v>2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1" t="s">
        <v>649</v>
      </c>
      <c r="B43" s="161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5" t="str">
        <f>ESF!A1</f>
        <v>SISTEMA DIF DE CORONEO, GTO. 2022</v>
      </c>
      <c r="B1" s="166"/>
      <c r="C1" s="167"/>
    </row>
    <row r="2" spans="1:3" s="58" customFormat="1" ht="18" customHeight="1" x14ac:dyDescent="0.25">
      <c r="A2" s="168" t="s">
        <v>482</v>
      </c>
      <c r="B2" s="169"/>
      <c r="C2" s="170"/>
    </row>
    <row r="3" spans="1:3" s="58" customFormat="1" ht="18" customHeight="1" x14ac:dyDescent="0.25">
      <c r="A3" s="168" t="str">
        <f>ESF!A3</f>
        <v>CORRESPONDIENTE DEL 01 DE ENERO DEL 2022 AL 30 DE JUNIO DEL 2022</v>
      </c>
      <c r="B3" s="169"/>
      <c r="C3" s="170"/>
    </row>
    <row r="4" spans="1:3" s="60" customFormat="1" x14ac:dyDescent="0.2">
      <c r="A4" s="171" t="s">
        <v>478</v>
      </c>
      <c r="B4" s="172"/>
      <c r="C4" s="173"/>
    </row>
    <row r="5" spans="1:3" x14ac:dyDescent="0.2">
      <c r="A5" s="75" t="s">
        <v>517</v>
      </c>
      <c r="B5" s="75"/>
      <c r="C5" s="76">
        <v>2687142.12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2687142.12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1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5" s="61" customFormat="1" ht="18.95" customHeight="1" x14ac:dyDescent="0.25">
      <c r="A1" s="174" t="str">
        <f>ESF!A1</f>
        <v>SISTEMA DIF DE CORONEO, GTO. 2022</v>
      </c>
      <c r="B1" s="175"/>
      <c r="C1" s="176"/>
    </row>
    <row r="2" spans="1:5" s="61" customFormat="1" ht="18.95" customHeight="1" x14ac:dyDescent="0.25">
      <c r="A2" s="177" t="s">
        <v>483</v>
      </c>
      <c r="B2" s="178"/>
      <c r="C2" s="179"/>
    </row>
    <row r="3" spans="1:5" s="61" customFormat="1" ht="18.95" customHeight="1" x14ac:dyDescent="0.25">
      <c r="A3" s="177" t="str">
        <f>ESF!A3</f>
        <v>CORRESPONDIENTE DEL 01 DE ENERO DEL 2022 AL 30 DE JUNIO DEL 2022</v>
      </c>
      <c r="B3" s="178"/>
      <c r="C3" s="179"/>
    </row>
    <row r="4" spans="1:5" x14ac:dyDescent="0.2">
      <c r="A4" s="171" t="s">
        <v>478</v>
      </c>
      <c r="B4" s="172"/>
      <c r="C4" s="173"/>
    </row>
    <row r="5" spans="1:5" x14ac:dyDescent="0.2">
      <c r="A5" s="105" t="s">
        <v>530</v>
      </c>
      <c r="B5" s="75"/>
      <c r="C5" s="98">
        <v>2488756.9500000002</v>
      </c>
    </row>
    <row r="6" spans="1:5" x14ac:dyDescent="0.2">
      <c r="A6" s="99"/>
      <c r="B6" s="78"/>
      <c r="C6" s="100"/>
    </row>
    <row r="7" spans="1:5" x14ac:dyDescent="0.2">
      <c r="A7" s="88" t="s">
        <v>531</v>
      </c>
      <c r="B7" s="101"/>
      <c r="C7" s="80">
        <f>SUM(C8:C28)</f>
        <v>0</v>
      </c>
    </row>
    <row r="8" spans="1:5" x14ac:dyDescent="0.2">
      <c r="A8" s="106">
        <v>2.1</v>
      </c>
      <c r="B8" s="107" t="s">
        <v>358</v>
      </c>
      <c r="C8" s="108">
        <v>0</v>
      </c>
    </row>
    <row r="9" spans="1:5" x14ac:dyDescent="0.2">
      <c r="A9" s="106">
        <v>2.2000000000000002</v>
      </c>
      <c r="B9" s="107" t="s">
        <v>355</v>
      </c>
      <c r="C9" s="108">
        <v>0</v>
      </c>
    </row>
    <row r="10" spans="1:5" x14ac:dyDescent="0.2">
      <c r="A10" s="115">
        <v>2.2999999999999998</v>
      </c>
      <c r="B10" s="97" t="s">
        <v>224</v>
      </c>
      <c r="C10" s="108">
        <v>0</v>
      </c>
      <c r="E10" s="151"/>
    </row>
    <row r="11" spans="1:5" x14ac:dyDescent="0.2">
      <c r="A11" s="115">
        <v>2.4</v>
      </c>
      <c r="B11" s="97" t="s">
        <v>225</v>
      </c>
      <c r="C11" s="108">
        <v>0</v>
      </c>
      <c r="E11" s="151"/>
    </row>
    <row r="12" spans="1:5" x14ac:dyDescent="0.2">
      <c r="A12" s="115">
        <v>2.5</v>
      </c>
      <c r="B12" s="97" t="s">
        <v>226</v>
      </c>
      <c r="C12" s="108">
        <v>0</v>
      </c>
      <c r="E12" s="151"/>
    </row>
    <row r="13" spans="1:5" x14ac:dyDescent="0.2">
      <c r="A13" s="115">
        <v>2.6</v>
      </c>
      <c r="B13" s="97" t="s">
        <v>227</v>
      </c>
      <c r="C13" s="108">
        <v>0</v>
      </c>
      <c r="E13" s="151"/>
    </row>
    <row r="14" spans="1:5" x14ac:dyDescent="0.2">
      <c r="A14" s="115">
        <v>2.7</v>
      </c>
      <c r="B14" s="97" t="s">
        <v>228</v>
      </c>
      <c r="C14" s="108">
        <v>0</v>
      </c>
      <c r="E14" s="151"/>
    </row>
    <row r="15" spans="1:5" x14ac:dyDescent="0.2">
      <c r="A15" s="115">
        <v>2.8</v>
      </c>
      <c r="B15" s="97" t="s">
        <v>229</v>
      </c>
      <c r="C15" s="108">
        <v>0</v>
      </c>
      <c r="E15" s="151"/>
    </row>
    <row r="16" spans="1:5" x14ac:dyDescent="0.2">
      <c r="A16" s="115">
        <v>2.9</v>
      </c>
      <c r="B16" s="97" t="s">
        <v>231</v>
      </c>
      <c r="C16" s="108">
        <v>0</v>
      </c>
      <c r="E16" s="151"/>
    </row>
    <row r="17" spans="1:5" x14ac:dyDescent="0.2">
      <c r="A17" s="115" t="s">
        <v>532</v>
      </c>
      <c r="B17" s="97" t="s">
        <v>533</v>
      </c>
      <c r="C17" s="108">
        <v>0</v>
      </c>
      <c r="E17" s="151"/>
    </row>
    <row r="18" spans="1:5" x14ac:dyDescent="0.2">
      <c r="A18" s="115" t="s">
        <v>562</v>
      </c>
      <c r="B18" s="97" t="s">
        <v>233</v>
      </c>
      <c r="C18" s="108">
        <v>0</v>
      </c>
      <c r="E18" s="151"/>
    </row>
    <row r="19" spans="1:5" x14ac:dyDescent="0.2">
      <c r="A19" s="115" t="s">
        <v>563</v>
      </c>
      <c r="B19" s="97" t="s">
        <v>534</v>
      </c>
      <c r="C19" s="108">
        <v>0</v>
      </c>
    </row>
    <row r="20" spans="1:5" x14ac:dyDescent="0.2">
      <c r="A20" s="115" t="s">
        <v>564</v>
      </c>
      <c r="B20" s="97" t="s">
        <v>535</v>
      </c>
      <c r="C20" s="108">
        <v>0</v>
      </c>
      <c r="E20" s="151"/>
    </row>
    <row r="21" spans="1:5" x14ac:dyDescent="0.2">
      <c r="A21" s="115" t="s">
        <v>565</v>
      </c>
      <c r="B21" s="97" t="s">
        <v>536</v>
      </c>
      <c r="C21" s="108">
        <v>0</v>
      </c>
      <c r="E21" s="151"/>
    </row>
    <row r="22" spans="1:5" x14ac:dyDescent="0.2">
      <c r="A22" s="115" t="s">
        <v>537</v>
      </c>
      <c r="B22" s="97" t="s">
        <v>538</v>
      </c>
      <c r="C22" s="108">
        <v>0</v>
      </c>
      <c r="E22" s="151"/>
    </row>
    <row r="23" spans="1:5" x14ac:dyDescent="0.2">
      <c r="A23" s="115" t="s">
        <v>539</v>
      </c>
      <c r="B23" s="97" t="s">
        <v>540</v>
      </c>
      <c r="C23" s="108">
        <v>0</v>
      </c>
    </row>
    <row r="24" spans="1:5" x14ac:dyDescent="0.2">
      <c r="A24" s="115" t="s">
        <v>541</v>
      </c>
      <c r="B24" s="97" t="s">
        <v>542</v>
      </c>
      <c r="C24" s="108">
        <v>0</v>
      </c>
      <c r="E24" s="151"/>
    </row>
    <row r="25" spans="1:5" x14ac:dyDescent="0.2">
      <c r="A25" s="115" t="s">
        <v>543</v>
      </c>
      <c r="B25" s="97" t="s">
        <v>544</v>
      </c>
      <c r="C25" s="108">
        <v>0</v>
      </c>
      <c r="E25" s="151"/>
    </row>
    <row r="26" spans="1:5" x14ac:dyDescent="0.2">
      <c r="A26" s="115" t="s">
        <v>545</v>
      </c>
      <c r="B26" s="97" t="s">
        <v>546</v>
      </c>
      <c r="C26" s="108">
        <v>0</v>
      </c>
      <c r="E26" s="151"/>
    </row>
    <row r="27" spans="1:5" x14ac:dyDescent="0.2">
      <c r="A27" s="115" t="s">
        <v>547</v>
      </c>
      <c r="B27" s="97" t="s">
        <v>548</v>
      </c>
      <c r="C27" s="108">
        <v>0</v>
      </c>
      <c r="E27" s="151"/>
    </row>
    <row r="28" spans="1:5" x14ac:dyDescent="0.2">
      <c r="A28" s="115" t="s">
        <v>549</v>
      </c>
      <c r="B28" s="107" t="s">
        <v>550</v>
      </c>
      <c r="C28" s="108">
        <v>0</v>
      </c>
      <c r="E28" s="151"/>
    </row>
    <row r="29" spans="1:5" x14ac:dyDescent="0.2">
      <c r="A29" s="116"/>
      <c r="B29" s="109"/>
      <c r="C29" s="110"/>
    </row>
    <row r="30" spans="1:5" x14ac:dyDescent="0.2">
      <c r="A30" s="111" t="s">
        <v>551</v>
      </c>
      <c r="B30" s="112"/>
      <c r="C30" s="113">
        <f>SUM(C31:C37)</f>
        <v>0</v>
      </c>
    </row>
    <row r="31" spans="1:5" x14ac:dyDescent="0.2">
      <c r="A31" s="115" t="s">
        <v>552</v>
      </c>
      <c r="B31" s="97" t="s">
        <v>427</v>
      </c>
      <c r="C31" s="108">
        <v>0</v>
      </c>
      <c r="E31" s="151"/>
    </row>
    <row r="32" spans="1:5" x14ac:dyDescent="0.2">
      <c r="A32" s="115" t="s">
        <v>553</v>
      </c>
      <c r="B32" s="97" t="s">
        <v>80</v>
      </c>
      <c r="C32" s="108">
        <v>0</v>
      </c>
      <c r="E32" s="151"/>
    </row>
    <row r="33" spans="1:5" x14ac:dyDescent="0.2">
      <c r="A33" s="115" t="s">
        <v>554</v>
      </c>
      <c r="B33" s="97" t="s">
        <v>437</v>
      </c>
      <c r="C33" s="108">
        <v>0</v>
      </c>
      <c r="E33" s="151"/>
    </row>
    <row r="34" spans="1:5" x14ac:dyDescent="0.2">
      <c r="A34" s="115" t="s">
        <v>555</v>
      </c>
      <c r="B34" s="97" t="s">
        <v>556</v>
      </c>
      <c r="C34" s="108">
        <v>0</v>
      </c>
      <c r="E34" s="151"/>
    </row>
    <row r="35" spans="1:5" x14ac:dyDescent="0.2">
      <c r="A35" s="115" t="s">
        <v>557</v>
      </c>
      <c r="B35" s="97" t="s">
        <v>558</v>
      </c>
      <c r="C35" s="108">
        <v>0</v>
      </c>
      <c r="E35" s="151"/>
    </row>
    <row r="36" spans="1:5" x14ac:dyDescent="0.2">
      <c r="A36" s="115" t="s">
        <v>559</v>
      </c>
      <c r="B36" s="97" t="s">
        <v>445</v>
      </c>
      <c r="C36" s="108">
        <v>0</v>
      </c>
      <c r="E36" s="151"/>
    </row>
    <row r="37" spans="1:5" x14ac:dyDescent="0.2">
      <c r="A37" s="115" t="s">
        <v>560</v>
      </c>
      <c r="B37" s="107" t="s">
        <v>561</v>
      </c>
      <c r="C37" s="114">
        <v>0</v>
      </c>
      <c r="E37" s="151"/>
    </row>
    <row r="38" spans="1:5" x14ac:dyDescent="0.2">
      <c r="A38" s="99"/>
      <c r="B38" s="102"/>
      <c r="C38" s="103"/>
    </row>
    <row r="39" spans="1:5" x14ac:dyDescent="0.2">
      <c r="A39" s="104" t="s">
        <v>84</v>
      </c>
      <c r="B39" s="75"/>
      <c r="C39" s="76">
        <f>C5-C7+C30</f>
        <v>2488756.9500000002</v>
      </c>
    </row>
    <row r="41" spans="1:5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32" workbookViewId="0">
      <selection activeCell="A47" sqref="A4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4" t="str">
        <f>'Notas a los Edos Financieros'!A1</f>
        <v>SISTEMA DIF DE CORONEO, GTO. 2022</v>
      </c>
      <c r="B1" s="180"/>
      <c r="C1" s="180"/>
      <c r="D1" s="180"/>
      <c r="E1" s="180"/>
      <c r="F1" s="180"/>
      <c r="G1" s="49" t="s">
        <v>179</v>
      </c>
      <c r="H1" s="50">
        <f>'Notas a los Edos Financieros'!D1</f>
        <v>2022</v>
      </c>
    </row>
    <row r="2" spans="1:10" ht="18.95" customHeight="1" x14ac:dyDescent="0.2">
      <c r="A2" s="164" t="s">
        <v>484</v>
      </c>
      <c r="B2" s="180"/>
      <c r="C2" s="180"/>
      <c r="D2" s="180"/>
      <c r="E2" s="180"/>
      <c r="F2" s="180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4" t="str">
        <f>'Notas a los Edos Financieros'!A3</f>
        <v>CORRESPONDIENTE DEL 01 DE ENERO DEL 2022 AL 30 DE JUNIO DEL 2022</v>
      </c>
      <c r="B3" s="180"/>
      <c r="C3" s="180"/>
      <c r="D3" s="180"/>
      <c r="E3" s="180"/>
      <c r="F3" s="180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27057635.579999998</v>
      </c>
      <c r="E35" s="63">
        <v>27057635.579999998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5225986.24</v>
      </c>
      <c r="E36" s="56">
        <v>0</v>
      </c>
      <c r="F36" s="56">
        <v>5225986.24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2687142.12</v>
      </c>
      <c r="E37" s="56">
        <v>5479687.3700000001</v>
      </c>
      <c r="F37" s="56">
        <v>2792545.25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253701.13</v>
      </c>
      <c r="E38" s="56">
        <v>0</v>
      </c>
      <c r="F38" s="56">
        <v>253701.13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2687142.12</v>
      </c>
      <c r="E39" s="56">
        <v>2687142.12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2687142.12</v>
      </c>
      <c r="F40" s="56">
        <v>2687142.12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5185986.24</v>
      </c>
      <c r="F41" s="56">
        <v>5185986.24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5872682.5700000003</v>
      </c>
      <c r="E42" s="56">
        <v>2864710.55</v>
      </c>
      <c r="F42" s="56">
        <v>3007972.02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376974.4</v>
      </c>
      <c r="E43" s="56">
        <v>685675.53</v>
      </c>
      <c r="F43" s="56">
        <v>308701.13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2488756.9500000002</v>
      </c>
      <c r="E44" s="56">
        <v>2488756.9500000002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2488756.9500000002</v>
      </c>
      <c r="E45" s="56">
        <v>2488756.9500000002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2488756.9500000002</v>
      </c>
      <c r="E46" s="56">
        <v>2488756.9500000002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2487736.15</v>
      </c>
      <c r="E47" s="56">
        <v>1020.8</v>
      </c>
      <c r="F47" s="56">
        <v>2486715.35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1" t="s">
        <v>34</v>
      </c>
      <c r="B5" s="181"/>
      <c r="C5" s="181"/>
      <c r="D5" s="181"/>
      <c r="E5" s="18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2" t="s">
        <v>36</v>
      </c>
      <c r="C10" s="182"/>
      <c r="D10" s="182"/>
      <c r="E10" s="182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2" t="s">
        <v>38</v>
      </c>
      <c r="C12" s="182"/>
      <c r="D12" s="182"/>
      <c r="E12" s="182"/>
    </row>
    <row r="13" spans="1:8" s="6" customFormat="1" ht="26.1" customHeight="1" x14ac:dyDescent="0.2">
      <c r="A13" s="122" t="s">
        <v>593</v>
      </c>
      <c r="B13" s="182" t="s">
        <v>39</v>
      </c>
      <c r="C13" s="182"/>
      <c r="D13" s="182"/>
      <c r="E13" s="18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B138" zoomScaleNormal="100" workbookViewId="0">
      <selection activeCell="G171" sqref="G171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2" t="str">
        <f>'Notas a los Edos Financieros'!A1</f>
        <v>SISTEMA DIF DE CORONEO, GTO. 2022</v>
      </c>
      <c r="B1" s="163"/>
      <c r="C1" s="163"/>
      <c r="D1" s="163"/>
      <c r="E1" s="163"/>
      <c r="F1" s="163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62" t="s">
        <v>180</v>
      </c>
      <c r="B2" s="163"/>
      <c r="C2" s="163"/>
      <c r="D2" s="163"/>
      <c r="E2" s="163"/>
      <c r="F2" s="163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2" t="str">
        <f>'Notas a los Edos Financieros'!A3</f>
        <v>CORRESPONDIENTE DEL 01 DE ENERO DEL 2022 AL 30 DE JUNIO DEL 2022</v>
      </c>
      <c r="B3" s="163"/>
      <c r="C3" s="163"/>
      <c r="D3" s="163"/>
      <c r="E3" s="163"/>
      <c r="F3" s="163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2022</v>
      </c>
      <c r="E14" s="43">
        <f>D14-1</f>
        <v>2021</v>
      </c>
      <c r="F14" s="43">
        <f>E14-1</f>
        <v>2020</v>
      </c>
      <c r="G14" s="43">
        <f>F14-1</f>
        <v>2019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17806.39</v>
      </c>
      <c r="D20" s="46">
        <v>17806.39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1749175.31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339465.87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44519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1288502.04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76688.399999999994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8874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8874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407586.76</v>
      </c>
      <c r="D103" s="46">
        <v>407586.76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11641.79</v>
      </c>
      <c r="D104" s="46">
        <v>11641.79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2687.74</v>
      </c>
      <c r="D105" s="46">
        <v>2687.74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396103.69</v>
      </c>
      <c r="D110" s="46">
        <v>396103.69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-2846.46</v>
      </c>
      <c r="D112" s="46">
        <v>-2846.46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13825</v>
      </c>
      <c r="D113" s="46">
        <v>13825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13825</v>
      </c>
      <c r="D116" s="46">
        <v>13825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223" zoomScaleNormal="100" workbookViewId="0">
      <selection activeCell="D253" sqref="D253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9" t="str">
        <f>ESF!A1</f>
        <v>SISTEMA DIF DE CORONEO, GTO. 2022</v>
      </c>
      <c r="B1" s="159"/>
      <c r="C1" s="159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59" t="s">
        <v>290</v>
      </c>
      <c r="B2" s="159"/>
      <c r="C2" s="159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9" t="str">
        <f>ESF!A3</f>
        <v>CORRESPONDIENTE DEL 01 DE ENERO DEL 2022 AL 30 DE JUNIO DEL 2022</v>
      </c>
      <c r="B3" s="159"/>
      <c r="C3" s="159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128493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126793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126793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1700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1700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2558649.12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78000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78000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2480649.12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2480649.12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0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2476596.4500000002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2475501.4500000002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1671005.02</v>
      </c>
      <c r="D100" s="74">
        <f t="shared" ref="D100:D163" si="0">C100/$C$99</f>
        <v>0.67501678094351347</v>
      </c>
      <c r="E100" s="70"/>
    </row>
    <row r="101" spans="1:5" x14ac:dyDescent="0.2">
      <c r="A101" s="72">
        <v>5111</v>
      </c>
      <c r="B101" s="70" t="s">
        <v>349</v>
      </c>
      <c r="C101" s="73">
        <v>1254408.1200000001</v>
      </c>
      <c r="D101" s="74">
        <f t="shared" si="0"/>
        <v>0.50672889729068837</v>
      </c>
      <c r="E101" s="70"/>
    </row>
    <row r="102" spans="1:5" x14ac:dyDescent="0.2">
      <c r="A102" s="72">
        <v>5112</v>
      </c>
      <c r="B102" s="70" t="s">
        <v>350</v>
      </c>
      <c r="C102" s="73">
        <v>20818.8</v>
      </c>
      <c r="D102" s="74">
        <f t="shared" si="0"/>
        <v>8.4099324603506085E-3</v>
      </c>
      <c r="E102" s="70"/>
    </row>
    <row r="103" spans="1:5" x14ac:dyDescent="0.2">
      <c r="A103" s="72">
        <v>5113</v>
      </c>
      <c r="B103" s="70" t="s">
        <v>351</v>
      </c>
      <c r="C103" s="73">
        <v>17520.43</v>
      </c>
      <c r="D103" s="74">
        <f t="shared" si="0"/>
        <v>7.0775276661623442E-3</v>
      </c>
      <c r="E103" s="70"/>
    </row>
    <row r="104" spans="1:5" x14ac:dyDescent="0.2">
      <c r="A104" s="72">
        <v>5114</v>
      </c>
      <c r="B104" s="70" t="s">
        <v>352</v>
      </c>
      <c r="C104" s="73">
        <v>0</v>
      </c>
      <c r="D104" s="74">
        <f t="shared" si="0"/>
        <v>0</v>
      </c>
      <c r="E104" s="70"/>
    </row>
    <row r="105" spans="1:5" x14ac:dyDescent="0.2">
      <c r="A105" s="72">
        <v>5115</v>
      </c>
      <c r="B105" s="70" t="s">
        <v>353</v>
      </c>
      <c r="C105" s="73">
        <v>378257.67</v>
      </c>
      <c r="D105" s="74">
        <f t="shared" si="0"/>
        <v>0.15280042352631221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125815.58</v>
      </c>
      <c r="D107" s="74">
        <f t="shared" si="0"/>
        <v>5.0824280470528505E-2</v>
      </c>
      <c r="E107" s="70"/>
    </row>
    <row r="108" spans="1:5" x14ac:dyDescent="0.2">
      <c r="A108" s="72">
        <v>5121</v>
      </c>
      <c r="B108" s="70" t="s">
        <v>356</v>
      </c>
      <c r="C108" s="73">
        <v>19185.84</v>
      </c>
      <c r="D108" s="74">
        <f t="shared" si="0"/>
        <v>7.7502842908857917E-3</v>
      </c>
      <c r="E108" s="70"/>
    </row>
    <row r="109" spans="1:5" x14ac:dyDescent="0.2">
      <c r="A109" s="72">
        <v>5122</v>
      </c>
      <c r="B109" s="70" t="s">
        <v>357</v>
      </c>
      <c r="C109" s="73">
        <v>27102.07</v>
      </c>
      <c r="D109" s="74">
        <f t="shared" si="0"/>
        <v>1.0948113159053087E-2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718</v>
      </c>
      <c r="D111" s="74">
        <f t="shared" si="0"/>
        <v>2.9004224578418241E-4</v>
      </c>
      <c r="E111" s="70"/>
    </row>
    <row r="112" spans="1:5" x14ac:dyDescent="0.2">
      <c r="A112" s="72">
        <v>5125</v>
      </c>
      <c r="B112" s="70" t="s">
        <v>360</v>
      </c>
      <c r="C112" s="73">
        <v>0</v>
      </c>
      <c r="D112" s="74">
        <f t="shared" si="0"/>
        <v>0</v>
      </c>
      <c r="E112" s="70"/>
    </row>
    <row r="113" spans="1:5" x14ac:dyDescent="0.2">
      <c r="A113" s="72">
        <v>5126</v>
      </c>
      <c r="B113" s="70" t="s">
        <v>361</v>
      </c>
      <c r="C113" s="73">
        <v>64483.07</v>
      </c>
      <c r="D113" s="74">
        <f t="shared" si="0"/>
        <v>2.6048488075012033E-2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>
        <f t="shared" si="0"/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14326.6</v>
      </c>
      <c r="D116" s="74">
        <f t="shared" si="0"/>
        <v>5.7873526997934089E-3</v>
      </c>
      <c r="E116" s="70"/>
    </row>
    <row r="117" spans="1:5" x14ac:dyDescent="0.2">
      <c r="A117" s="72">
        <v>5130</v>
      </c>
      <c r="B117" s="70" t="s">
        <v>365</v>
      </c>
      <c r="C117" s="73">
        <v>678680.85</v>
      </c>
      <c r="D117" s="74">
        <f t="shared" si="0"/>
        <v>0.27415893858595797</v>
      </c>
      <c r="E117" s="70"/>
    </row>
    <row r="118" spans="1:5" x14ac:dyDescent="0.2">
      <c r="A118" s="72">
        <v>5131</v>
      </c>
      <c r="B118" s="70" t="s">
        <v>366</v>
      </c>
      <c r="C118" s="73">
        <v>16909.490000000002</v>
      </c>
      <c r="D118" s="74">
        <f t="shared" si="0"/>
        <v>6.8307332237676531E-3</v>
      </c>
      <c r="E118" s="70"/>
    </row>
    <row r="119" spans="1:5" x14ac:dyDescent="0.2">
      <c r="A119" s="72">
        <v>5132</v>
      </c>
      <c r="B119" s="70" t="s">
        <v>367</v>
      </c>
      <c r="C119" s="73"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v>17545.599999999999</v>
      </c>
      <c r="D120" s="74">
        <f t="shared" si="0"/>
        <v>7.0876953031071737E-3</v>
      </c>
      <c r="E120" s="70"/>
    </row>
    <row r="121" spans="1:5" x14ac:dyDescent="0.2">
      <c r="A121" s="72">
        <v>5134</v>
      </c>
      <c r="B121" s="70" t="s">
        <v>369</v>
      </c>
      <c r="C121" s="73">
        <v>68402.28</v>
      </c>
      <c r="D121" s="74">
        <f t="shared" si="0"/>
        <v>2.763168650133491E-2</v>
      </c>
      <c r="E121" s="70"/>
    </row>
    <row r="122" spans="1:5" x14ac:dyDescent="0.2">
      <c r="A122" s="72">
        <v>5135</v>
      </c>
      <c r="B122" s="70" t="s">
        <v>370</v>
      </c>
      <c r="C122" s="73">
        <v>44276.69</v>
      </c>
      <c r="D122" s="74">
        <f t="shared" si="0"/>
        <v>1.7885947915724308E-2</v>
      </c>
      <c r="E122" s="70"/>
    </row>
    <row r="123" spans="1:5" x14ac:dyDescent="0.2">
      <c r="A123" s="72">
        <v>5136</v>
      </c>
      <c r="B123" s="70" t="s">
        <v>371</v>
      </c>
      <c r="C123" s="73">
        <v>0</v>
      </c>
      <c r="D123" s="74">
        <f t="shared" si="0"/>
        <v>0</v>
      </c>
      <c r="E123" s="70"/>
    </row>
    <row r="124" spans="1:5" x14ac:dyDescent="0.2">
      <c r="A124" s="72">
        <v>5137</v>
      </c>
      <c r="B124" s="70" t="s">
        <v>372</v>
      </c>
      <c r="C124" s="73">
        <v>17527.79</v>
      </c>
      <c r="D124" s="74">
        <f t="shared" si="0"/>
        <v>7.0805008011609119E-3</v>
      </c>
      <c r="E124" s="70"/>
    </row>
    <row r="125" spans="1:5" x14ac:dyDescent="0.2">
      <c r="A125" s="72">
        <v>5138</v>
      </c>
      <c r="B125" s="70" t="s">
        <v>373</v>
      </c>
      <c r="C125" s="73">
        <v>0</v>
      </c>
      <c r="D125" s="74">
        <f t="shared" si="0"/>
        <v>0</v>
      </c>
      <c r="E125" s="70"/>
    </row>
    <row r="126" spans="1:5" x14ac:dyDescent="0.2">
      <c r="A126" s="72">
        <v>5139</v>
      </c>
      <c r="B126" s="70" t="s">
        <v>374</v>
      </c>
      <c r="C126" s="73">
        <v>514019</v>
      </c>
      <c r="D126" s="74">
        <f t="shared" si="0"/>
        <v>0.20764237484086304</v>
      </c>
      <c r="E126" s="70"/>
    </row>
    <row r="127" spans="1:5" x14ac:dyDescent="0.2">
      <c r="A127" s="72">
        <v>5200</v>
      </c>
      <c r="B127" s="70" t="s">
        <v>375</v>
      </c>
      <c r="C127" s="73">
        <v>1095</v>
      </c>
      <c r="D127" s="74">
        <f t="shared" si="0"/>
        <v>4.4233462274885759E-4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1095</v>
      </c>
      <c r="D137" s="74">
        <f t="shared" si="0"/>
        <v>4.4233462274885759E-4</v>
      </c>
      <c r="E137" s="70"/>
    </row>
    <row r="138" spans="1:5" x14ac:dyDescent="0.2">
      <c r="A138" s="72">
        <v>5241</v>
      </c>
      <c r="B138" s="70" t="s">
        <v>384</v>
      </c>
      <c r="C138" s="73">
        <v>1095</v>
      </c>
      <c r="D138" s="74">
        <f t="shared" si="0"/>
        <v>4.4233462274885759E-4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>
        <f t="shared" si="1"/>
        <v>0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4" t="str">
        <f>ESF!A1</f>
        <v>SISTEMA DIF DE CORONEO, GTO. 2022</v>
      </c>
      <c r="B1" s="164"/>
      <c r="C1" s="164"/>
      <c r="D1" s="49" t="s">
        <v>179</v>
      </c>
      <c r="E1" s="50">
        <f>'Notas a los Edos Financieros'!D1</f>
        <v>2022</v>
      </c>
    </row>
    <row r="2" spans="1:5" ht="18.95" customHeight="1" x14ac:dyDescent="0.2">
      <c r="A2" s="164" t="s">
        <v>454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4" t="str">
        <f>ESF!A3</f>
        <v>CORRESPONDIENTE DEL 01 DE ENERO DEL 2022 AL 30 DE JUNIO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1649339.97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85543.57</v>
      </c>
    </row>
    <row r="15" spans="1:5" x14ac:dyDescent="0.2">
      <c r="A15" s="55">
        <v>3220</v>
      </c>
      <c r="B15" s="51" t="s">
        <v>459</v>
      </c>
      <c r="C15" s="56">
        <v>437309.79</v>
      </c>
    </row>
    <row r="16" spans="1:5" x14ac:dyDescent="0.2">
      <c r="A16" s="55">
        <v>3230</v>
      </c>
      <c r="B16" s="51" t="s">
        <v>460</v>
      </c>
      <c r="C16" s="56">
        <v>-264179.01</v>
      </c>
    </row>
    <row r="17" spans="1:3" x14ac:dyDescent="0.2">
      <c r="A17" s="55">
        <v>3231</v>
      </c>
      <c r="B17" s="51" t="s">
        <v>461</v>
      </c>
      <c r="C17" s="56">
        <v>-189431.25</v>
      </c>
    </row>
    <row r="18" spans="1:3" x14ac:dyDescent="0.2">
      <c r="A18" s="55">
        <v>3232</v>
      </c>
      <c r="B18" s="51" t="s">
        <v>462</v>
      </c>
      <c r="C18" s="56">
        <v>-74747.759999999995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52"/>
  <sheetViews>
    <sheetView tabSelected="1" workbookViewId="0">
      <selection sqref="A1:C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4" t="str">
        <f>ESF!A1</f>
        <v>SISTEMA DIF DE CORONEO, GTO. 2022</v>
      </c>
      <c r="B1" s="164"/>
      <c r="C1" s="164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64" t="s">
        <v>472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4" t="str">
        <f>ESF!A3</f>
        <v>CORRESPONDIENTE DEL 01 DE ENERO DEL 2022 AL 30 DE JUNIO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2022</v>
      </c>
      <c r="D7" s="129">
        <v>2021</v>
      </c>
    </row>
    <row r="8" spans="1:5" x14ac:dyDescent="0.2">
      <c r="A8" s="55">
        <v>1111</v>
      </c>
      <c r="B8" s="51" t="s">
        <v>473</v>
      </c>
      <c r="C8" s="56">
        <v>0</v>
      </c>
      <c r="D8" s="56">
        <v>0</v>
      </c>
    </row>
    <row r="9" spans="1:5" x14ac:dyDescent="0.2">
      <c r="A9" s="55">
        <v>1112</v>
      </c>
      <c r="B9" s="51" t="s">
        <v>474</v>
      </c>
      <c r="C9" s="56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56">
        <v>604476.03</v>
      </c>
      <c r="D10" s="56">
        <v>414038.82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39038.46</v>
      </c>
      <c r="D13" s="56">
        <v>39038.46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643514.49</v>
      </c>
      <c r="D15" s="124">
        <f>SUM(D8:D14)</f>
        <v>453077.28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0</v>
      </c>
      <c r="D20" s="124">
        <f>SUM(D21:D27)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1749175.31</v>
      </c>
      <c r="D28" s="124">
        <f>SUM(D29:D36)</f>
        <v>10118.9</v>
      </c>
    </row>
    <row r="29" spans="1:4" x14ac:dyDescent="0.2">
      <c r="A29" s="55">
        <v>1241</v>
      </c>
      <c r="B29" s="51" t="s">
        <v>224</v>
      </c>
      <c r="C29" s="56">
        <v>339465.87</v>
      </c>
      <c r="D29" s="56">
        <v>10118.9</v>
      </c>
    </row>
    <row r="30" spans="1:4" x14ac:dyDescent="0.2">
      <c r="A30" s="55">
        <v>1242</v>
      </c>
      <c r="B30" s="51" t="s">
        <v>225</v>
      </c>
      <c r="C30" s="56">
        <v>44519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1288502.04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76688.399999999994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8874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8874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1758049.31</v>
      </c>
      <c r="D43" s="124">
        <f>D20+D28+D37</f>
        <v>10118.9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2022</v>
      </c>
      <c r="D46" s="129">
        <v>2021</v>
      </c>
    </row>
    <row r="47" spans="1:4" x14ac:dyDescent="0.2">
      <c r="A47" s="62">
        <v>3210</v>
      </c>
      <c r="B47" s="63" t="s">
        <v>612</v>
      </c>
      <c r="C47" s="124">
        <v>85543.57</v>
      </c>
      <c r="D47" s="124">
        <v>103767.4</v>
      </c>
    </row>
    <row r="48" spans="1:4" x14ac:dyDescent="0.2">
      <c r="A48" s="55"/>
      <c r="B48" s="140" t="s">
        <v>617</v>
      </c>
      <c r="C48" s="124">
        <f>C49+C61+C93+C96</f>
        <v>0</v>
      </c>
      <c r="D48" s="124">
        <f>D49+D61+D93+D96</f>
        <v>0</v>
      </c>
    </row>
    <row r="49" spans="1:4" x14ac:dyDescent="0.2">
      <c r="A49" s="62">
        <v>5400</v>
      </c>
      <c r="B49" s="63" t="s">
        <v>412</v>
      </c>
      <c r="C49" s="124">
        <f>C50+C52+C54+C56+C58</f>
        <v>0</v>
      </c>
      <c r="D49" s="124">
        <f>D50+D52+D54+D56+D58</f>
        <v>0</v>
      </c>
    </row>
    <row r="50" spans="1:4" x14ac:dyDescent="0.2">
      <c r="A50" s="55">
        <v>5410</v>
      </c>
      <c r="B50" s="51" t="s">
        <v>621</v>
      </c>
      <c r="C50" s="56">
        <f>C51</f>
        <v>0</v>
      </c>
      <c r="D50" s="56">
        <f>D51</f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0</v>
      </c>
      <c r="D93" s="124">
        <f>D94</f>
        <v>0</v>
      </c>
    </row>
    <row r="94" spans="1:4" x14ac:dyDescent="0.2">
      <c r="A94" s="55">
        <v>5610</v>
      </c>
      <c r="B94" s="51" t="s">
        <v>452</v>
      </c>
      <c r="C94" s="56">
        <f>C95</f>
        <v>0</v>
      </c>
      <c r="D94" s="56">
        <f>D95</f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C103+C125</f>
        <v>0</v>
      </c>
      <c r="D102" s="155">
        <f>D103+D125</f>
        <v>0</v>
      </c>
    </row>
    <row r="103" spans="1:4" x14ac:dyDescent="0.2">
      <c r="A103" s="154">
        <v>4300</v>
      </c>
      <c r="B103" s="156" t="s">
        <v>329</v>
      </c>
      <c r="C103" s="155">
        <f>C104+C107+C113+C115+C117</f>
        <v>0</v>
      </c>
      <c r="D103" s="155">
        <f>D104+D107+D113+D115+D117</f>
        <v>0</v>
      </c>
    </row>
    <row r="104" spans="1:4" x14ac:dyDescent="0.2">
      <c r="A104" s="154">
        <v>4310</v>
      </c>
      <c r="B104" s="156" t="s">
        <v>330</v>
      </c>
      <c r="C104" s="155">
        <f>C105+C106</f>
        <v>0</v>
      </c>
      <c r="D104" s="155">
        <f>D105+D106</f>
        <v>0</v>
      </c>
    </row>
    <row r="105" spans="1:4" x14ac:dyDescent="0.2">
      <c r="A105" s="152">
        <v>4311</v>
      </c>
      <c r="B105" s="157" t="s">
        <v>508</v>
      </c>
      <c r="C105" s="153">
        <v>0</v>
      </c>
      <c r="D105" s="153">
        <v>0</v>
      </c>
    </row>
    <row r="106" spans="1:4" x14ac:dyDescent="0.2">
      <c r="A106" s="152">
        <v>4319</v>
      </c>
      <c r="B106" s="157" t="s">
        <v>331</v>
      </c>
      <c r="C106" s="153">
        <v>0</v>
      </c>
      <c r="D106" s="153">
        <v>0</v>
      </c>
    </row>
    <row r="107" spans="1:4" x14ac:dyDescent="0.2">
      <c r="A107" s="154">
        <v>4320</v>
      </c>
      <c r="B107" s="156" t="s">
        <v>332</v>
      </c>
      <c r="C107" s="155">
        <f>SUM(C108:C112)</f>
        <v>0</v>
      </c>
      <c r="D107" s="155">
        <f>SUM(D108:D112)</f>
        <v>0</v>
      </c>
    </row>
    <row r="108" spans="1:4" x14ac:dyDescent="0.2">
      <c r="A108" s="152">
        <v>4321</v>
      </c>
      <c r="B108" s="157" t="s">
        <v>333</v>
      </c>
      <c r="C108" s="153">
        <v>0</v>
      </c>
      <c r="D108" s="153">
        <v>0</v>
      </c>
    </row>
    <row r="109" spans="1:4" x14ac:dyDescent="0.2">
      <c r="A109" s="152">
        <v>4322</v>
      </c>
      <c r="B109" s="157" t="s">
        <v>334</v>
      </c>
      <c r="C109" s="153">
        <v>0</v>
      </c>
      <c r="D109" s="153">
        <v>0</v>
      </c>
    </row>
    <row r="110" spans="1:4" x14ac:dyDescent="0.2">
      <c r="A110" s="152">
        <v>4323</v>
      </c>
      <c r="B110" s="157" t="s">
        <v>335</v>
      </c>
      <c r="C110" s="153">
        <v>0</v>
      </c>
      <c r="D110" s="153">
        <v>0</v>
      </c>
    </row>
    <row r="111" spans="1:4" x14ac:dyDescent="0.2">
      <c r="A111" s="152">
        <v>4324</v>
      </c>
      <c r="B111" s="157" t="s">
        <v>336</v>
      </c>
      <c r="C111" s="153">
        <v>0</v>
      </c>
      <c r="D111" s="153">
        <v>0</v>
      </c>
    </row>
    <row r="112" spans="1:4" x14ac:dyDescent="0.2">
      <c r="A112" s="152">
        <v>4325</v>
      </c>
      <c r="B112" s="157" t="s">
        <v>337</v>
      </c>
      <c r="C112" s="153">
        <v>0</v>
      </c>
      <c r="D112" s="153">
        <v>0</v>
      </c>
    </row>
    <row r="113" spans="1:4" x14ac:dyDescent="0.2">
      <c r="A113" s="154">
        <v>4330</v>
      </c>
      <c r="B113" s="156" t="s">
        <v>338</v>
      </c>
      <c r="C113" s="155">
        <f>C114</f>
        <v>0</v>
      </c>
      <c r="D113" s="155">
        <f>D114</f>
        <v>0</v>
      </c>
    </row>
    <row r="114" spans="1:4" x14ac:dyDescent="0.2">
      <c r="A114" s="152">
        <v>4331</v>
      </c>
      <c r="B114" s="157" t="s">
        <v>338</v>
      </c>
      <c r="C114" s="153">
        <v>0</v>
      </c>
      <c r="D114" s="153">
        <v>0</v>
      </c>
    </row>
    <row r="115" spans="1:4" x14ac:dyDescent="0.2">
      <c r="A115" s="154">
        <v>4340</v>
      </c>
      <c r="B115" s="156" t="s">
        <v>339</v>
      </c>
      <c r="C115" s="155">
        <f>C116</f>
        <v>0</v>
      </c>
      <c r="D115" s="155">
        <f>D116</f>
        <v>0</v>
      </c>
    </row>
    <row r="116" spans="1:4" x14ac:dyDescent="0.2">
      <c r="A116" s="152">
        <v>4341</v>
      </c>
      <c r="B116" s="157" t="s">
        <v>339</v>
      </c>
      <c r="C116" s="153">
        <v>0</v>
      </c>
      <c r="D116" s="153">
        <v>0</v>
      </c>
    </row>
    <row r="117" spans="1:4" x14ac:dyDescent="0.2">
      <c r="A117" s="154">
        <v>4390</v>
      </c>
      <c r="B117" s="156" t="s">
        <v>340</v>
      </c>
      <c r="C117" s="155">
        <f>SUM(C118:C124)</f>
        <v>0</v>
      </c>
      <c r="D117" s="155">
        <f>SUM(D118:D124)</f>
        <v>0</v>
      </c>
    </row>
    <row r="118" spans="1:4" x14ac:dyDescent="0.2">
      <c r="A118" s="152">
        <v>4392</v>
      </c>
      <c r="B118" s="157" t="s">
        <v>341</v>
      </c>
      <c r="C118" s="153">
        <v>0</v>
      </c>
      <c r="D118" s="153">
        <v>0</v>
      </c>
    </row>
    <row r="119" spans="1:4" x14ac:dyDescent="0.2">
      <c r="A119" s="152">
        <v>4393</v>
      </c>
      <c r="B119" s="157" t="s">
        <v>509</v>
      </c>
      <c r="C119" s="153">
        <v>0</v>
      </c>
      <c r="D119" s="153">
        <v>0</v>
      </c>
    </row>
    <row r="120" spans="1:4" x14ac:dyDescent="0.2">
      <c r="A120" s="152">
        <v>4394</v>
      </c>
      <c r="B120" s="157" t="s">
        <v>342</v>
      </c>
      <c r="C120" s="153">
        <v>0</v>
      </c>
      <c r="D120" s="153">
        <v>0</v>
      </c>
    </row>
    <row r="121" spans="1:4" x14ac:dyDescent="0.2">
      <c r="A121" s="152">
        <v>4395</v>
      </c>
      <c r="B121" s="157" t="s">
        <v>343</v>
      </c>
      <c r="C121" s="153">
        <v>0</v>
      </c>
      <c r="D121" s="153">
        <v>0</v>
      </c>
    </row>
    <row r="122" spans="1:4" x14ac:dyDescent="0.2">
      <c r="A122" s="152">
        <v>4396</v>
      </c>
      <c r="B122" s="157" t="s">
        <v>344</v>
      </c>
      <c r="C122" s="153">
        <v>0</v>
      </c>
      <c r="D122" s="153">
        <v>0</v>
      </c>
    </row>
    <row r="123" spans="1:4" x14ac:dyDescent="0.2">
      <c r="A123" s="152">
        <v>4397</v>
      </c>
      <c r="B123" s="157" t="s">
        <v>510</v>
      </c>
      <c r="C123" s="153">
        <v>0</v>
      </c>
      <c r="D123" s="153">
        <v>0</v>
      </c>
    </row>
    <row r="124" spans="1:4" x14ac:dyDescent="0.2">
      <c r="A124" s="152">
        <v>4399</v>
      </c>
      <c r="B124" s="157" t="s">
        <v>340</v>
      </c>
      <c r="C124" s="153">
        <v>0</v>
      </c>
      <c r="D124" s="153">
        <v>0</v>
      </c>
    </row>
    <row r="125" spans="1:4" x14ac:dyDescent="0.2">
      <c r="A125" s="62">
        <v>1120</v>
      </c>
      <c r="B125" s="141" t="s">
        <v>620</v>
      </c>
      <c r="C125" s="124">
        <f>SUM(C126:C134)</f>
        <v>0</v>
      </c>
      <c r="D125" s="124">
        <f>SUM(D126:D134)</f>
        <v>0</v>
      </c>
    </row>
    <row r="126" spans="1:4" x14ac:dyDescent="0.2">
      <c r="A126" s="55">
        <v>1124</v>
      </c>
      <c r="B126" s="139" t="s">
        <v>636</v>
      </c>
      <c r="C126" s="56">
        <v>0</v>
      </c>
      <c r="D126" s="56">
        <v>0</v>
      </c>
    </row>
    <row r="127" spans="1:4" x14ac:dyDescent="0.2">
      <c r="A127" s="55">
        <v>1124</v>
      </c>
      <c r="B127" s="139" t="s">
        <v>637</v>
      </c>
      <c r="C127" s="56">
        <v>0</v>
      </c>
      <c r="D127" s="56">
        <v>0</v>
      </c>
    </row>
    <row r="128" spans="1:4" x14ac:dyDescent="0.2">
      <c r="A128" s="55">
        <v>1124</v>
      </c>
      <c r="B128" s="139" t="s">
        <v>638</v>
      </c>
      <c r="C128" s="56">
        <v>0</v>
      </c>
      <c r="D128" s="56">
        <v>0</v>
      </c>
    </row>
    <row r="129" spans="1:4" x14ac:dyDescent="0.2">
      <c r="A129" s="55">
        <v>1124</v>
      </c>
      <c r="B129" s="139" t="s">
        <v>639</v>
      </c>
      <c r="C129" s="56">
        <v>0</v>
      </c>
      <c r="D129" s="56">
        <v>0</v>
      </c>
    </row>
    <row r="130" spans="1:4" x14ac:dyDescent="0.2">
      <c r="A130" s="55">
        <v>1124</v>
      </c>
      <c r="B130" s="139" t="s">
        <v>640</v>
      </c>
      <c r="C130" s="56">
        <v>0</v>
      </c>
      <c r="D130" s="56">
        <v>0</v>
      </c>
    </row>
    <row r="131" spans="1:4" x14ac:dyDescent="0.2">
      <c r="A131" s="55">
        <v>1124</v>
      </c>
      <c r="B131" s="139" t="s">
        <v>641</v>
      </c>
      <c r="C131" s="56">
        <v>0</v>
      </c>
      <c r="D131" s="56">
        <v>0</v>
      </c>
    </row>
    <row r="132" spans="1:4" x14ac:dyDescent="0.2">
      <c r="A132" s="55">
        <v>1122</v>
      </c>
      <c r="B132" s="139" t="s">
        <v>633</v>
      </c>
      <c r="C132" s="56">
        <v>0</v>
      </c>
      <c r="D132" s="56">
        <v>0</v>
      </c>
    </row>
    <row r="133" spans="1:4" x14ac:dyDescent="0.2">
      <c r="A133" s="55">
        <v>1122</v>
      </c>
      <c r="B133" s="139" t="s">
        <v>634</v>
      </c>
      <c r="C133" s="56">
        <v>0</v>
      </c>
      <c r="D133" s="56">
        <v>0</v>
      </c>
    </row>
    <row r="134" spans="1:4" x14ac:dyDescent="0.2">
      <c r="A134" s="55">
        <v>1122</v>
      </c>
      <c r="B134" s="139" t="s">
        <v>635</v>
      </c>
      <c r="C134" s="56">
        <v>0</v>
      </c>
      <c r="D134" s="56">
        <v>0</v>
      </c>
    </row>
    <row r="135" spans="1:4" x14ac:dyDescent="0.2">
      <c r="A135" s="55"/>
      <c r="B135" s="143" t="s">
        <v>632</v>
      </c>
      <c r="C135" s="124">
        <f>C47+C48-C102</f>
        <v>85543.57</v>
      </c>
      <c r="D135" s="124">
        <f>D47+D48-D102</f>
        <v>103767.4</v>
      </c>
    </row>
    <row r="137" spans="1:4" x14ac:dyDescent="0.2">
      <c r="B137" s="42" t="s">
        <v>649</v>
      </c>
    </row>
    <row r="152" spans="8:8" x14ac:dyDescent="0.2">
      <c r="H152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2020-02-04T18:43:53Z</cp:lastPrinted>
  <dcterms:created xsi:type="dcterms:W3CDTF">2012-12-11T20:36:24Z</dcterms:created>
  <dcterms:modified xsi:type="dcterms:W3CDTF">2022-07-07T16:40:14Z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