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istecad\Ofs2020\salen\022020\"/>
    </mc:Choice>
  </mc:AlternateContent>
  <bookViews>
    <workbookView xWindow="0" yWindow="0" windowWidth="29010" windowHeight="1230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H50" i="4" l="1"/>
  <c r="G50" i="4"/>
  <c r="F50" i="4"/>
  <c r="E50" i="4"/>
  <c r="D50" i="4"/>
  <c r="C50" i="4"/>
  <c r="H72" i="4"/>
  <c r="G72" i="4"/>
  <c r="F72" i="4"/>
  <c r="E72" i="4"/>
  <c r="D72" i="4"/>
  <c r="C72" i="4"/>
  <c r="H5" i="6" l="1"/>
  <c r="G5" i="6"/>
  <c r="F5" i="6"/>
  <c r="E5" i="6"/>
  <c r="D5" i="6"/>
  <c r="H13" i="6"/>
  <c r="G13" i="6"/>
  <c r="F13" i="6"/>
  <c r="E13" i="6"/>
  <c r="D13" i="6"/>
  <c r="H23" i="6"/>
  <c r="G23" i="6"/>
  <c r="F23" i="6"/>
  <c r="E23" i="6"/>
  <c r="D23" i="6"/>
  <c r="H33" i="6"/>
  <c r="G33" i="6"/>
  <c r="F33" i="6"/>
  <c r="E33" i="6"/>
  <c r="D33" i="6"/>
  <c r="H43" i="6"/>
  <c r="G43" i="6"/>
  <c r="F43" i="6"/>
  <c r="E43" i="6"/>
  <c r="D43" i="6"/>
  <c r="H53" i="6"/>
  <c r="G53" i="6"/>
  <c r="F53" i="6"/>
  <c r="E53" i="6"/>
  <c r="D53" i="6"/>
  <c r="H57" i="6"/>
  <c r="G57" i="6"/>
  <c r="F57" i="6"/>
  <c r="E57" i="6"/>
  <c r="D57" i="6"/>
  <c r="H65" i="6"/>
  <c r="G65" i="6"/>
  <c r="F65" i="6"/>
  <c r="E65" i="6"/>
  <c r="D65" i="6"/>
  <c r="H69" i="6"/>
  <c r="G69" i="6"/>
  <c r="F69" i="6"/>
  <c r="E69" i="6"/>
  <c r="D69" i="6"/>
  <c r="C69" i="6"/>
  <c r="C65" i="6"/>
  <c r="C57" i="6"/>
  <c r="C53" i="6"/>
  <c r="C43" i="6"/>
  <c r="C33" i="6"/>
  <c r="C23" i="6"/>
  <c r="C13" i="6"/>
  <c r="C5" i="6"/>
  <c r="H16" i="8"/>
  <c r="G16" i="8"/>
  <c r="F16" i="8"/>
  <c r="E16" i="8"/>
  <c r="D16" i="8"/>
  <c r="C16" i="8"/>
  <c r="C42" i="5" l="1"/>
  <c r="G42" i="5"/>
  <c r="H42" i="5"/>
  <c r="F42" i="5"/>
  <c r="E42" i="5"/>
  <c r="D42" i="5"/>
  <c r="G77" i="6"/>
  <c r="E77" i="6"/>
  <c r="C77" i="6"/>
  <c r="H77" i="6"/>
  <c r="D77" i="6"/>
  <c r="F77" i="6"/>
</calcChain>
</file>

<file path=xl/sharedStrings.xml><?xml version="1.0" encoding="utf-8"?>
<sst xmlns="http://schemas.openxmlformats.org/spreadsheetml/2006/main" count="219" uniqueCount="161">
  <si>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</si>
  <si>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</si>
  <si>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</si>
  <si>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</si>
  <si>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</si>
  <si>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</si>
  <si>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</si>
  <si>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</si>
  <si>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</si>
  <si>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</si>
  <si>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</si>
  <si>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</si>
  <si>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</si>
  <si>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</si>
  <si>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</si>
  <si>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</si>
  <si>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</si>
  <si>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</si>
  <si>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</si>
  <si>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</si>
  <si>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</si>
  <si>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</si>
  <si>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</si>
  <si>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</si>
  <si>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</si>
  <si>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</si>
  <si>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</si>
  <si>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</si>
  <si>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</si>
  <si>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</si>
  <si>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</si>
  <si>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</si>
  <si>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</si>
  <si>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</si>
  <si>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</si>
  <si>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</si>
  <si>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</si>
  <si>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</si>
  <si>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</si>
  <si>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</si>
  <si>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</si>
  <si>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</si>
  <si>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</si>
  <si>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</si>
  <si>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</si>
  <si>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</si>
  <si>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</si>
  <si>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</si>
  <si>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</si>
  <si>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</si>
  <si>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</si>
  <si>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</si>
  <si>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</si>
  <si>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</si>
  <si>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</si>
  <si>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</si>
  <si>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</si>
  <si>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</si>
  <si>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</si>
  <si>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</si>
  <si>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</si>
  <si>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</si>
  <si>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</si>
  <si>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</si>
  <si>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</si>
  <si>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</si>
  <si>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</si>
  <si>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</si>
  <si>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</si>
  <si>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</si>
  <si>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</si>
  <si>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</si>
  <si>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</si>
  <si>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</si>
  <si>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</si>
  <si>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</si>
  <si>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</si>
  <si>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</si>
  <si>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</si>
  <si>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</si>
  <si>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</si>
  <si>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</si>
  <si>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</si>
  <si>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</si>
  <si>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</si>
  <si>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</si>
  <si>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</si>
  <si>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</si>
  <si>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</si>
  <si>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</si>
  <si>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</si>
  <si>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</si>
  <si>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</si>
  <si>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</si>
  <si>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</si>
  <si>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</si>
  <si>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</si>
  <si>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</si>
  <si>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</si>
  <si>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</si>
  <si>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</si>
  <si>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</si>
  <si>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</si>
  <si>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</si>
  <si>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</si>
  <si>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</si>
  <si>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</si>
  <si>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</si>
  <si>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</si>
  <si>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</si>
  <si>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</si>
  <si>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</si>
  <si>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</si>
  <si>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</si>
  <si>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</si>
  <si>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</si>
  <si>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</si>
  <si>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</si>
  <si>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</si>
  <si>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</si>
  <si>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</si>
  <si>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</si>
  <si>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</si>
  <si>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</si>
  <si>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</si>
  <si>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</si>
  <si>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</si>
  <si>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</si>
  <si>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MUNICIPIO DE CORONEO, GTO.
ESTADO ANALÍTICO DEL EJERCICIO DEL PRESUPUESTO DE EGRESOS POR OBJETO DEL GASTO (CAPÍTULO Y CONCEPTO)
 AL 30 DE JUNIO DEL 2020</t>
  </si>
  <si>
    <t>MUNICIPIO DE CORONEO, GTO.
ESTADO ANALÍTICO DEL EJERCICIO DEL PRESUPUESTO DE EGRESOS 
CLASIFICACIÓN ECONÓMICA (POR TIPO DE GASTO)
 DEL 1 DE ENERO DEL 2020 AL 30 DE JUNIO DEL 2020</t>
  </si>
  <si>
    <t>MUNICIPIO DE CORONEO, GTO.
ESTADO ANALÍTICO DEL EJERCICIO DEL PRESUPUESTO DE EGRESOS 
CLASIFICACIÓN FUNCIONAL (FINALIDAD Y FUNCIÓN)
 DEL 01 DE ENERO DEL 2020 AL 30 DE JUNIO DEL 2020</t>
  </si>
  <si>
    <t>SECTOR PARAESTATAL DEL GOBIERNO MUNICIPAL DE MUNICIPIO DE CORONEO, GTO.
ESTADO ANALÍTICO DEL EJERCICIO DEL PRESUPUESTO DE EGRESOS 
CLASIFICACIÓN ADMINISTRATIVA
DEL 1 DE ENERO DEL 2020 AL 30 DE JUNIO DEL 2020</t>
  </si>
  <si>
    <t>GOBIERNO MUNICIPAL DE MUNICIPIO DE CORONEO, GTO.
ESTADO ANALÍTICO DEL EJERCICIO DEL PRESUPUESTO DE EGRESOS 
CLASIFICACIÓN ADMINISTRATIVA
DEL 1 DE ENERO DEL 2020 AL 30 DE JUNIO DEL 2020</t>
  </si>
  <si>
    <t>01102 Presidente municipal</t>
  </si>
  <si>
    <t>01103 Regidores municipales</t>
  </si>
  <si>
    <t>01104 Sindico municipal</t>
  </si>
  <si>
    <t>01201 Comunicacion social</t>
  </si>
  <si>
    <t>01202 Contraloria municipal</t>
  </si>
  <si>
    <t>01203 DESARROLLO ECONOMICO Y TURISMO</t>
  </si>
  <si>
    <t>01204 Direccion de la Mujer y el Migrante</t>
  </si>
  <si>
    <t>01206 Oficialia mayor</t>
  </si>
  <si>
    <t>01207 Secretaria de ayuntamiento</t>
  </si>
  <si>
    <t>01208 Tesoreria municipal</t>
  </si>
  <si>
    <t>01209 Unidad de acceso a la informacion public</t>
  </si>
  <si>
    <t>01301 Policia municipal</t>
  </si>
  <si>
    <t>01401 Desarrollo rural</t>
  </si>
  <si>
    <t>01402 Desarrollo social</t>
  </si>
  <si>
    <t>01403 Desarrollo urbano y obras publicas</t>
  </si>
  <si>
    <t>01404 Mantenimiento y bacheo</t>
  </si>
  <si>
    <t>01405 Obras publicas municipales</t>
  </si>
  <si>
    <t>01406 Planeacion para el Desarrollo Municipal</t>
  </si>
  <si>
    <t>01501 Accion civica</t>
  </si>
  <si>
    <t>01504 Direccion de Educacion y Cultura</t>
  </si>
  <si>
    <t>01506 DERECHOS HUMANOS</t>
  </si>
  <si>
    <t>01601 ECOLOGIA</t>
  </si>
  <si>
    <t>01608 Servicio Publicos</t>
  </si>
  <si>
    <t>01701 Biblioteca publica municipal</t>
  </si>
  <si>
    <t>01801 Ramo 33 Fondo l</t>
  </si>
  <si>
    <t>01802 Ramo 33 Fondo ll</t>
  </si>
  <si>
    <t>01803 Convenios</t>
  </si>
  <si>
    <t>MUNICIPIO DE CORONEO, GTO.
ESTADO ANALÍTICO DEL EJERCICIO DEL PRESUPUESTO DE EGRESOS 
CLASIFICACIÓN ADMINISTRATIVA
DEL 1 DE ENERO DEL 2020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</si>
</sst>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2" fillId="0" borderId="2" xfId="0" applyFont="1" applyFill="1" applyBorder="1" applyProtection="1">
      <protection locked="0"/>
    </xf>
    <xf numFmtId="4" fontId="5" fillId="2" borderId="3" xfId="9" applyNumberFormat="1" applyFont="1" applyFill="1" applyBorder="1" applyAlignment="1">
      <alignment horizontal="center" vertical="center" wrapText="1"/>
    </xf>
    <xf numFmtId="0" fontId="5" fillId="2" borderId="3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4" xfId="0" applyFont="1" applyFill="1" applyBorder="1" applyAlignment="1" applyProtection="1">
      <alignment horizontal="left"/>
    </xf>
    <xf numFmtId="0" fontId="5" fillId="0" borderId="4" xfId="0" applyFont="1" applyFill="1" applyBorder="1" applyAlignment="1" applyProtection="1">
      <alignment horizontal="left"/>
      <protection locked="0"/>
    </xf>
    <xf numFmtId="4" fontId="2" fillId="0" borderId="5" xfId="0" applyNumberFormat="1" applyFont="1" applyFill="1" applyBorder="1" applyProtection="1">
      <protection locked="0"/>
    </xf>
    <xf numFmtId="4" fontId="2" fillId="0" borderId="6" xfId="0" applyNumberFormat="1" applyFont="1" applyFill="1" applyBorder="1" applyProtection="1">
      <protection locked="0"/>
    </xf>
    <xf numFmtId="4" fontId="2" fillId="0" borderId="7" xfId="0" applyNumberFormat="1" applyFont="1" applyFill="1" applyBorder="1" applyProtection="1">
      <protection locked="0"/>
    </xf>
    <xf numFmtId="4" fontId="5" fillId="0" borderId="7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4" xfId="0" applyFont="1" applyBorder="1" applyProtection="1"/>
    <xf numFmtId="0" fontId="5" fillId="0" borderId="2" xfId="0" applyFont="1" applyFill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Fill="1" applyBorder="1" applyProtection="1">
      <protection locked="0"/>
    </xf>
    <xf numFmtId="4" fontId="5" fillId="0" borderId="3" xfId="0" applyNumberFormat="1" applyFont="1" applyFill="1" applyBorder="1" applyProtection="1">
      <protection locked="0"/>
    </xf>
    <xf numFmtId="0" fontId="2" fillId="0" borderId="9" xfId="9" applyFont="1" applyFill="1" applyBorder="1" applyAlignment="1">
      <alignment horizontal="center" vertical="center"/>
    </xf>
    <xf numFmtId="0" fontId="2" fillId="0" borderId="10" xfId="0" applyFont="1" applyFill="1" applyBorder="1" applyProtection="1">
      <protection locked="0"/>
    </xf>
    <xf numFmtId="0" fontId="0" fillId="0" borderId="11" xfId="0" applyBorder="1" applyProtection="1">
      <protection locked="0"/>
    </xf>
    <xf numFmtId="0" fontId="5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6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2" fillId="0" borderId="5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5" fillId="0" borderId="11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4" fontId="2" fillId="0" borderId="6" xfId="0" applyNumberFormat="1" applyFont="1" applyBorder="1" applyProtection="1">
      <protection locked="0"/>
    </xf>
    <xf numFmtId="0" fontId="5" fillId="2" borderId="11" xfId="9" applyFont="1" applyFill="1" applyBorder="1" applyAlignment="1" applyProtection="1">
      <alignment horizontal="center" vertical="center" wrapText="1"/>
      <protection locked="0"/>
    </xf>
    <xf numFmtId="0" fontId="5" fillId="2" borderId="14" xfId="9" applyFont="1" applyFill="1" applyBorder="1" applyAlignment="1" applyProtection="1">
      <alignment horizontal="center" vertical="center" wrapText="1"/>
      <protection locked="0"/>
    </xf>
    <xf numFmtId="0" fontId="5" fillId="2" borderId="15" xfId="9" applyFont="1" applyFill="1" applyBorder="1" applyAlignment="1" applyProtection="1">
      <alignment horizontal="center" vertical="center" wrapText="1"/>
      <protection locked="0"/>
    </xf>
    <xf numFmtId="4" fontId="5" fillId="2" borderId="5" xfId="9" applyNumberFormat="1" applyFont="1" applyFill="1" applyBorder="1" applyAlignment="1">
      <alignment horizontal="center" vertical="center" wrapText="1"/>
    </xf>
    <xf numFmtId="4" fontId="5" fillId="2" borderId="7" xfId="9" applyNumberFormat="1" applyFont="1" applyFill="1" applyBorder="1" applyAlignment="1">
      <alignment horizontal="center" vertical="center" wrapText="1"/>
    </xf>
    <xf numFmtId="0" fontId="5" fillId="2" borderId="12" xfId="9" applyFont="1" applyFill="1" applyBorder="1" applyAlignment="1">
      <alignment horizontal="center" vertical="center"/>
    </xf>
    <xf numFmtId="0" fontId="5" fillId="2" borderId="9" xfId="9" applyFont="1" applyFill="1" applyBorder="1" applyAlignment="1">
      <alignment horizontal="center" vertical="center"/>
    </xf>
    <xf numFmtId="0" fontId="5" fillId="2" borderId="1" xfId="9" applyFont="1" applyFill="1" applyBorder="1" applyAlignment="1">
      <alignment horizontal="center" vertical="center"/>
    </xf>
    <xf numFmtId="0" fontId="5" fillId="2" borderId="8" xfId="9" applyFont="1" applyFill="1" applyBorder="1" applyAlignment="1">
      <alignment horizontal="center" vertical="center"/>
    </xf>
    <xf numFmtId="0" fontId="5" fillId="2" borderId="2" xfId="9" applyFont="1" applyFill="1" applyBorder="1" applyAlignment="1">
      <alignment horizontal="center" vertical="center"/>
    </xf>
    <xf numFmtId="0" fontId="5" fillId="2" borderId="10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83</xdr:row>
      <xdr:rowOff>47625</xdr:rowOff>
    </xdr:from>
    <xdr:to>
      <xdr:col>7</xdr:col>
      <xdr:colOff>942975</xdr:colOff>
      <xdr:row>93</xdr:row>
      <xdr:rowOff>101068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63475"/>
          <a:ext cx="10191750" cy="1482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962025</xdr:colOff>
      <xdr:row>30</xdr:row>
      <xdr:rowOff>53443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3514725"/>
          <a:ext cx="8924925" cy="14821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73</xdr:row>
      <xdr:rowOff>0</xdr:rowOff>
    </xdr:from>
    <xdr:to>
      <xdr:col>7</xdr:col>
      <xdr:colOff>1047749</xdr:colOff>
      <xdr:row>87</xdr:row>
      <xdr:rowOff>53443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4" y="12887325"/>
          <a:ext cx="9763125" cy="20536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43</xdr:row>
      <xdr:rowOff>0</xdr:rowOff>
    </xdr:from>
    <xdr:to>
      <xdr:col>8</xdr:col>
      <xdr:colOff>19049</xdr:colOff>
      <xdr:row>54</xdr:row>
      <xdr:rowOff>53443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6943725"/>
          <a:ext cx="10067925" cy="1625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showGridLines="0" topLeftCell="A51" workbookViewId="0">
      <selection activeCell="A79" sqref="A79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3" t="s">
        <v>128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0" t="s">
        <v>61</v>
      </c>
      <c r="B5" s="7"/>
      <c r="C5" s="14">
        <f t="shared" ref="C5:H5" si="0">SUM(C6:C12)</f>
        <v>34196405.420000002</v>
      </c>
      <c r="D5" s="14">
        <f t="shared" si="0"/>
        <v>-1375399.4999999998</v>
      </c>
      <c r="E5" s="14">
        <f t="shared" si="0"/>
        <v>32821005.920000002</v>
      </c>
      <c r="F5" s="14">
        <f t="shared" si="0"/>
        <v>14308876.08</v>
      </c>
      <c r="G5" s="14">
        <f t="shared" si="0"/>
        <v>14308876.08</v>
      </c>
      <c r="H5" s="14">
        <f t="shared" si="0"/>
        <v>18512129.84</v>
      </c>
    </row>
    <row r="6" spans="1:8" x14ac:dyDescent="0.2">
      <c r="A6" s="5"/>
      <c r="B6" s="11" t="s">
        <v>70</v>
      </c>
      <c r="C6" s="15">
        <v>15810540.279999999</v>
      </c>
      <c r="D6" s="15">
        <v>-2461714.84</v>
      </c>
      <c r="E6" s="15">
        <v>13348825.439999999</v>
      </c>
      <c r="F6" s="15">
        <v>6397794.3399999999</v>
      </c>
      <c r="G6" s="15">
        <v>6397794.3399999999</v>
      </c>
      <c r="H6" s="15">
        <v>6951031.0999999996</v>
      </c>
    </row>
    <row r="7" spans="1:8" x14ac:dyDescent="0.2">
      <c r="A7" s="5"/>
      <c r="B7" s="11" t="s">
        <v>71</v>
      </c>
      <c r="C7" s="15">
        <v>1352285.83</v>
      </c>
      <c r="D7" s="15">
        <v>570123.24</v>
      </c>
      <c r="E7" s="15">
        <v>1922409.07</v>
      </c>
      <c r="F7" s="15">
        <v>1050641.6000000001</v>
      </c>
      <c r="G7" s="15">
        <v>1050641.6000000001</v>
      </c>
      <c r="H7" s="15">
        <v>871767.47</v>
      </c>
    </row>
    <row r="8" spans="1:8" x14ac:dyDescent="0.2">
      <c r="A8" s="5"/>
      <c r="B8" s="11" t="s">
        <v>72</v>
      </c>
      <c r="C8" s="15">
        <v>4069317.34</v>
      </c>
      <c r="D8" s="15">
        <v>-9850.16</v>
      </c>
      <c r="E8" s="15">
        <v>4059467.18</v>
      </c>
      <c r="F8" s="15">
        <v>459404.07</v>
      </c>
      <c r="G8" s="15">
        <v>459404.07</v>
      </c>
      <c r="H8" s="15">
        <v>3600063.11</v>
      </c>
    </row>
    <row r="9" spans="1:8" x14ac:dyDescent="0.2">
      <c r="A9" s="5"/>
      <c r="B9" s="11" t="s">
        <v>35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</row>
    <row r="10" spans="1:8" x14ac:dyDescent="0.2">
      <c r="A10" s="5"/>
      <c r="B10" s="11" t="s">
        <v>73</v>
      </c>
      <c r="C10" s="15">
        <v>12964261.970000001</v>
      </c>
      <c r="D10" s="15">
        <v>526042.26</v>
      </c>
      <c r="E10" s="15">
        <v>13490304.23</v>
      </c>
      <c r="F10" s="15">
        <v>6401036.0700000003</v>
      </c>
      <c r="G10" s="15">
        <v>6401036.0700000003</v>
      </c>
      <c r="H10" s="15">
        <v>7089268.1600000001</v>
      </c>
    </row>
    <row r="11" spans="1:8" x14ac:dyDescent="0.2">
      <c r="A11" s="5"/>
      <c r="B11" s="11" t="s">
        <v>36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</row>
    <row r="12" spans="1:8" x14ac:dyDescent="0.2">
      <c r="A12" s="5"/>
      <c r="B12" s="11" t="s">
        <v>74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8" x14ac:dyDescent="0.2">
      <c r="A13" s="50" t="s">
        <v>62</v>
      </c>
      <c r="B13" s="7"/>
      <c r="C13" s="15">
        <f t="shared" ref="C13:H13" si="1">SUM(C14:C22)</f>
        <v>3782815.63</v>
      </c>
      <c r="D13" s="15">
        <f t="shared" si="1"/>
        <v>-216259.05</v>
      </c>
      <c r="E13" s="15">
        <f t="shared" si="1"/>
        <v>3566556.58</v>
      </c>
      <c r="F13" s="15">
        <f t="shared" si="1"/>
        <v>1682148.34</v>
      </c>
      <c r="G13" s="15">
        <f t="shared" si="1"/>
        <v>1682148.34</v>
      </c>
      <c r="H13" s="15">
        <f t="shared" si="1"/>
        <v>1884408.2399999998</v>
      </c>
    </row>
    <row r="14" spans="1:8" x14ac:dyDescent="0.2">
      <c r="A14" s="5"/>
      <c r="B14" s="11" t="s">
        <v>75</v>
      </c>
      <c r="C14" s="15">
        <v>700050</v>
      </c>
      <c r="D14" s="15">
        <v>-73889</v>
      </c>
      <c r="E14" s="15">
        <v>626161</v>
      </c>
      <c r="F14" s="15">
        <v>257212.26</v>
      </c>
      <c r="G14" s="15">
        <v>257212.26</v>
      </c>
      <c r="H14" s="15">
        <v>368948.74</v>
      </c>
    </row>
    <row r="15" spans="1:8" x14ac:dyDescent="0.2">
      <c r="A15" s="5"/>
      <c r="B15" s="11" t="s">
        <v>76</v>
      </c>
      <c r="C15" s="15">
        <v>366765.63</v>
      </c>
      <c r="D15" s="15">
        <v>-52210</v>
      </c>
      <c r="E15" s="15">
        <v>314555.63</v>
      </c>
      <c r="F15" s="15">
        <v>59354.17</v>
      </c>
      <c r="G15" s="15">
        <v>59354.17</v>
      </c>
      <c r="H15" s="15">
        <v>255201.46</v>
      </c>
    </row>
    <row r="16" spans="1:8" x14ac:dyDescent="0.2">
      <c r="A16" s="5"/>
      <c r="B16" s="11" t="s">
        <v>77</v>
      </c>
      <c r="C16" s="15">
        <v>80000</v>
      </c>
      <c r="D16" s="15">
        <v>-80000</v>
      </c>
      <c r="E16" s="15">
        <v>0</v>
      </c>
      <c r="F16" s="15">
        <v>0</v>
      </c>
      <c r="G16" s="15">
        <v>0</v>
      </c>
      <c r="H16" s="15">
        <v>0</v>
      </c>
    </row>
    <row r="17" spans="1:8" x14ac:dyDescent="0.2">
      <c r="A17" s="5"/>
      <c r="B17" s="11" t="s">
        <v>78</v>
      </c>
      <c r="C17" s="15">
        <v>41000</v>
      </c>
      <c r="D17" s="15">
        <v>-24992</v>
      </c>
      <c r="E17" s="15">
        <v>16008</v>
      </c>
      <c r="F17" s="15">
        <v>15268.02</v>
      </c>
      <c r="G17" s="15">
        <v>15268.02</v>
      </c>
      <c r="H17" s="15">
        <v>739.98</v>
      </c>
    </row>
    <row r="18" spans="1:8" x14ac:dyDescent="0.2">
      <c r="A18" s="5"/>
      <c r="B18" s="11" t="s">
        <v>79</v>
      </c>
      <c r="C18" s="15">
        <v>31500</v>
      </c>
      <c r="D18" s="15">
        <v>3000</v>
      </c>
      <c r="E18" s="15">
        <v>34500</v>
      </c>
      <c r="F18" s="15">
        <v>14551.17</v>
      </c>
      <c r="G18" s="15">
        <v>14551.17</v>
      </c>
      <c r="H18" s="15">
        <v>19948.830000000002</v>
      </c>
    </row>
    <row r="19" spans="1:8" x14ac:dyDescent="0.2">
      <c r="A19" s="5"/>
      <c r="B19" s="11" t="s">
        <v>80</v>
      </c>
      <c r="C19" s="15">
        <v>2059900</v>
      </c>
      <c r="D19" s="15">
        <v>142492</v>
      </c>
      <c r="E19" s="15">
        <v>2202392</v>
      </c>
      <c r="F19" s="15">
        <v>1178900</v>
      </c>
      <c r="G19" s="15">
        <v>1178900</v>
      </c>
      <c r="H19" s="15">
        <v>1023492</v>
      </c>
    </row>
    <row r="20" spans="1:8" x14ac:dyDescent="0.2">
      <c r="A20" s="5"/>
      <c r="B20" s="11" t="s">
        <v>81</v>
      </c>
      <c r="C20" s="15">
        <v>422000</v>
      </c>
      <c r="D20" s="15">
        <v>-170160.05</v>
      </c>
      <c r="E20" s="15">
        <v>251839.95</v>
      </c>
      <c r="F20" s="15">
        <v>112361.75</v>
      </c>
      <c r="G20" s="15">
        <v>112361.75</v>
      </c>
      <c r="H20" s="15">
        <v>139478.20000000001</v>
      </c>
    </row>
    <row r="21" spans="1:8" x14ac:dyDescent="0.2">
      <c r="A21" s="5"/>
      <c r="B21" s="11" t="s">
        <v>82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</row>
    <row r="22" spans="1:8" x14ac:dyDescent="0.2">
      <c r="A22" s="5"/>
      <c r="B22" s="11" t="s">
        <v>83</v>
      </c>
      <c r="C22" s="15">
        <v>81600</v>
      </c>
      <c r="D22" s="15">
        <v>39500</v>
      </c>
      <c r="E22" s="15">
        <v>121100</v>
      </c>
      <c r="F22" s="15">
        <v>44500.97</v>
      </c>
      <c r="G22" s="15">
        <v>44500.97</v>
      </c>
      <c r="H22" s="15">
        <v>76599.03</v>
      </c>
    </row>
    <row r="23" spans="1:8" x14ac:dyDescent="0.2">
      <c r="A23" s="50" t="s">
        <v>63</v>
      </c>
      <c r="B23" s="7"/>
      <c r="C23" s="15">
        <f t="shared" ref="C23:H23" si="2">SUM(C24:C32)</f>
        <v>12889362.369999999</v>
      </c>
      <c r="D23" s="15">
        <f t="shared" si="2"/>
        <v>6288807.2799999993</v>
      </c>
      <c r="E23" s="15">
        <f t="shared" si="2"/>
        <v>19178169.649999999</v>
      </c>
      <c r="F23" s="15">
        <f t="shared" si="2"/>
        <v>9311275.6000000015</v>
      </c>
      <c r="G23" s="15">
        <f t="shared" si="2"/>
        <v>8771310.1499999985</v>
      </c>
      <c r="H23" s="15">
        <f t="shared" si="2"/>
        <v>9866894.0500000007</v>
      </c>
    </row>
    <row r="24" spans="1:8" x14ac:dyDescent="0.2">
      <c r="A24" s="5"/>
      <c r="B24" s="11" t="s">
        <v>84</v>
      </c>
      <c r="C24" s="15">
        <v>793064.56</v>
      </c>
      <c r="D24" s="15">
        <v>2714521.61</v>
      </c>
      <c r="E24" s="15">
        <v>3507586.17</v>
      </c>
      <c r="F24" s="15">
        <v>1899999.07</v>
      </c>
      <c r="G24" s="15">
        <v>1908945.62</v>
      </c>
      <c r="H24" s="15">
        <v>1607587.1</v>
      </c>
    </row>
    <row r="25" spans="1:8" x14ac:dyDescent="0.2">
      <c r="A25" s="5"/>
      <c r="B25" s="11" t="s">
        <v>85</v>
      </c>
      <c r="C25" s="15">
        <v>750000</v>
      </c>
      <c r="D25" s="15">
        <v>178000</v>
      </c>
      <c r="E25" s="15">
        <v>928000</v>
      </c>
      <c r="F25" s="15">
        <v>417819.59</v>
      </c>
      <c r="G25" s="15">
        <v>417819.59</v>
      </c>
      <c r="H25" s="15">
        <v>510180.41</v>
      </c>
    </row>
    <row r="26" spans="1:8" x14ac:dyDescent="0.2">
      <c r="A26" s="5"/>
      <c r="B26" s="11" t="s">
        <v>86</v>
      </c>
      <c r="C26" s="15">
        <v>1294928.23</v>
      </c>
      <c r="D26" s="15">
        <v>2536996</v>
      </c>
      <c r="E26" s="15">
        <v>3831924.23</v>
      </c>
      <c r="F26" s="15">
        <v>2083260.79</v>
      </c>
      <c r="G26" s="15">
        <v>1534348.79</v>
      </c>
      <c r="H26" s="15">
        <v>1748663.44</v>
      </c>
    </row>
    <row r="27" spans="1:8" x14ac:dyDescent="0.2">
      <c r="A27" s="5"/>
      <c r="B27" s="11" t="s">
        <v>87</v>
      </c>
      <c r="C27" s="15">
        <v>499960.27</v>
      </c>
      <c r="D27" s="15">
        <v>78539.73</v>
      </c>
      <c r="E27" s="15">
        <v>578500</v>
      </c>
      <c r="F27" s="15">
        <v>479560.63</v>
      </c>
      <c r="G27" s="15">
        <v>479560.63</v>
      </c>
      <c r="H27" s="15">
        <v>98939.37</v>
      </c>
    </row>
    <row r="28" spans="1:8" x14ac:dyDescent="0.2">
      <c r="A28" s="5"/>
      <c r="B28" s="11" t="s">
        <v>88</v>
      </c>
      <c r="C28" s="15">
        <v>1101335.26</v>
      </c>
      <c r="D28" s="15">
        <v>-7795.73</v>
      </c>
      <c r="E28" s="15">
        <v>1093539.53</v>
      </c>
      <c r="F28" s="15">
        <v>467958.98</v>
      </c>
      <c r="G28" s="15">
        <v>467958.98</v>
      </c>
      <c r="H28" s="15">
        <v>625580.55000000005</v>
      </c>
    </row>
    <row r="29" spans="1:8" x14ac:dyDescent="0.2">
      <c r="A29" s="5"/>
      <c r="B29" s="11" t="s">
        <v>89</v>
      </c>
      <c r="C29" s="15">
        <v>147000</v>
      </c>
      <c r="D29" s="15">
        <v>117264.83</v>
      </c>
      <c r="E29" s="15">
        <v>264264.83</v>
      </c>
      <c r="F29" s="15">
        <v>76218.600000000006</v>
      </c>
      <c r="G29" s="15">
        <v>76218.600000000006</v>
      </c>
      <c r="H29" s="15">
        <v>188046.23</v>
      </c>
    </row>
    <row r="30" spans="1:8" x14ac:dyDescent="0.2">
      <c r="A30" s="5"/>
      <c r="B30" s="11" t="s">
        <v>90</v>
      </c>
      <c r="C30" s="15">
        <v>380793.2</v>
      </c>
      <c r="D30" s="15">
        <v>-43450</v>
      </c>
      <c r="E30" s="15">
        <v>337343.2</v>
      </c>
      <c r="F30" s="15">
        <v>84965.3</v>
      </c>
      <c r="G30" s="15">
        <v>84965.3</v>
      </c>
      <c r="H30" s="15">
        <v>252377.9</v>
      </c>
    </row>
    <row r="31" spans="1:8" x14ac:dyDescent="0.2">
      <c r="A31" s="5"/>
      <c r="B31" s="11" t="s">
        <v>91</v>
      </c>
      <c r="C31" s="15">
        <v>4241500</v>
      </c>
      <c r="D31" s="15">
        <v>-1230188.04</v>
      </c>
      <c r="E31" s="15">
        <v>3011311.96</v>
      </c>
      <c r="F31" s="15">
        <v>256159.69</v>
      </c>
      <c r="G31" s="15">
        <v>256159.69</v>
      </c>
      <c r="H31" s="15">
        <v>2755152.27</v>
      </c>
    </row>
    <row r="32" spans="1:8" x14ac:dyDescent="0.2">
      <c r="A32" s="5"/>
      <c r="B32" s="11" t="s">
        <v>19</v>
      </c>
      <c r="C32" s="15">
        <v>3680780.85</v>
      </c>
      <c r="D32" s="15">
        <v>1944918.88</v>
      </c>
      <c r="E32" s="15">
        <v>5625699.7300000004</v>
      </c>
      <c r="F32" s="15">
        <v>3545332.95</v>
      </c>
      <c r="G32" s="15">
        <v>3545332.95</v>
      </c>
      <c r="H32" s="15">
        <v>2080366.78</v>
      </c>
    </row>
    <row r="33" spans="1:8" x14ac:dyDescent="0.2">
      <c r="A33" s="50" t="s">
        <v>64</v>
      </c>
      <c r="B33" s="7"/>
      <c r="C33" s="15">
        <f t="shared" ref="C33:H33" si="3">SUM(C34:C42)</f>
        <v>29513089.109999999</v>
      </c>
      <c r="D33" s="15">
        <f t="shared" si="3"/>
        <v>1806490.11</v>
      </c>
      <c r="E33" s="15">
        <f t="shared" si="3"/>
        <v>31319579.219999999</v>
      </c>
      <c r="F33" s="15">
        <f t="shared" si="3"/>
        <v>10085821.319999998</v>
      </c>
      <c r="G33" s="15">
        <f t="shared" si="3"/>
        <v>9136062.0600000005</v>
      </c>
      <c r="H33" s="15">
        <f t="shared" si="3"/>
        <v>21233757.900000002</v>
      </c>
    </row>
    <row r="34" spans="1:8" x14ac:dyDescent="0.2">
      <c r="A34" s="5"/>
      <c r="B34" s="11" t="s">
        <v>92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</row>
    <row r="35" spans="1:8" x14ac:dyDescent="0.2">
      <c r="A35" s="5"/>
      <c r="B35" s="11" t="s">
        <v>93</v>
      </c>
      <c r="C35" s="15">
        <v>6544986.2400000002</v>
      </c>
      <c r="D35" s="15">
        <v>47000</v>
      </c>
      <c r="E35" s="15">
        <v>6591986.2400000002</v>
      </c>
      <c r="F35" s="15">
        <v>3059088.12</v>
      </c>
      <c r="G35" s="15">
        <v>3059088.12</v>
      </c>
      <c r="H35" s="15">
        <v>3532898.12</v>
      </c>
    </row>
    <row r="36" spans="1:8" x14ac:dyDescent="0.2">
      <c r="A36" s="5"/>
      <c r="B36" s="11" t="s">
        <v>94</v>
      </c>
      <c r="C36" s="15">
        <v>10000</v>
      </c>
      <c r="D36" s="15">
        <v>0</v>
      </c>
      <c r="E36" s="15">
        <v>10000</v>
      </c>
      <c r="F36" s="15">
        <v>0</v>
      </c>
      <c r="G36" s="15">
        <v>0</v>
      </c>
      <c r="H36" s="15">
        <v>10000</v>
      </c>
    </row>
    <row r="37" spans="1:8" x14ac:dyDescent="0.2">
      <c r="A37" s="5"/>
      <c r="B37" s="11" t="s">
        <v>95</v>
      </c>
      <c r="C37" s="15">
        <v>22669102.870000001</v>
      </c>
      <c r="D37" s="15">
        <v>1741347</v>
      </c>
      <c r="E37" s="15">
        <v>24410449.870000001</v>
      </c>
      <c r="F37" s="15">
        <v>6899696.3300000001</v>
      </c>
      <c r="G37" s="15">
        <v>5949937.0700000003</v>
      </c>
      <c r="H37" s="15">
        <v>17510753.539999999</v>
      </c>
    </row>
    <row r="38" spans="1:8" x14ac:dyDescent="0.2">
      <c r="A38" s="5"/>
      <c r="B38" s="11" t="s">
        <v>41</v>
      </c>
      <c r="C38" s="15">
        <v>144000</v>
      </c>
      <c r="D38" s="15">
        <v>18143.11</v>
      </c>
      <c r="E38" s="15">
        <v>162143.10999999999</v>
      </c>
      <c r="F38" s="15">
        <v>61453.599999999999</v>
      </c>
      <c r="G38" s="15">
        <v>61453.599999999999</v>
      </c>
      <c r="H38" s="15">
        <v>100689.51</v>
      </c>
    </row>
    <row r="39" spans="1:8" x14ac:dyDescent="0.2">
      <c r="A39" s="5"/>
      <c r="B39" s="11" t="s">
        <v>96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5"/>
      <c r="B40" s="11" t="s">
        <v>97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">
      <c r="A41" s="5"/>
      <c r="B41" s="11" t="s">
        <v>37</v>
      </c>
      <c r="C41" s="15">
        <v>145000</v>
      </c>
      <c r="D41" s="15">
        <v>0</v>
      </c>
      <c r="E41" s="15">
        <v>145000</v>
      </c>
      <c r="F41" s="15">
        <v>65583.27</v>
      </c>
      <c r="G41" s="15">
        <v>65583.27</v>
      </c>
      <c r="H41" s="15">
        <v>79416.73</v>
      </c>
    </row>
    <row r="42" spans="1:8" x14ac:dyDescent="0.2">
      <c r="A42" s="5"/>
      <c r="B42" s="11" t="s">
        <v>98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</row>
    <row r="43" spans="1:8" x14ac:dyDescent="0.2">
      <c r="A43" s="50" t="s">
        <v>65</v>
      </c>
      <c r="B43" s="7"/>
      <c r="C43" s="15">
        <f t="shared" ref="C43:H43" si="4">SUM(C44:C52)</f>
        <v>2223088.73</v>
      </c>
      <c r="D43" s="15">
        <f t="shared" si="4"/>
        <v>3269347.04</v>
      </c>
      <c r="E43" s="15">
        <f t="shared" si="4"/>
        <v>5492435.7699999996</v>
      </c>
      <c r="F43" s="15">
        <f t="shared" si="4"/>
        <v>3286446.48</v>
      </c>
      <c r="G43" s="15">
        <f t="shared" si="4"/>
        <v>3286446.48</v>
      </c>
      <c r="H43" s="15">
        <f t="shared" si="4"/>
        <v>2205989.29</v>
      </c>
    </row>
    <row r="44" spans="1:8" x14ac:dyDescent="0.2">
      <c r="A44" s="5"/>
      <c r="B44" s="11" t="s">
        <v>99</v>
      </c>
      <c r="C44" s="15">
        <v>275088.73</v>
      </c>
      <c r="D44" s="15">
        <v>323689.03999999998</v>
      </c>
      <c r="E44" s="15">
        <v>598777.77</v>
      </c>
      <c r="F44" s="15">
        <v>414467.3</v>
      </c>
      <c r="G44" s="15">
        <v>414467.3</v>
      </c>
      <c r="H44" s="15">
        <v>184310.47</v>
      </c>
    </row>
    <row r="45" spans="1:8" x14ac:dyDescent="0.2">
      <c r="A45" s="5"/>
      <c r="B45" s="11" t="s">
        <v>100</v>
      </c>
      <c r="C45" s="15">
        <v>50000</v>
      </c>
      <c r="D45" s="15">
        <v>-50000</v>
      </c>
      <c r="E45" s="15">
        <v>0</v>
      </c>
      <c r="F45" s="15">
        <v>0</v>
      </c>
      <c r="G45" s="15">
        <v>0</v>
      </c>
      <c r="H45" s="15">
        <v>0</v>
      </c>
    </row>
    <row r="46" spans="1:8" x14ac:dyDescent="0.2">
      <c r="A46" s="5"/>
      <c r="B46" s="11" t="s">
        <v>101</v>
      </c>
      <c r="C46" s="15">
        <v>6000</v>
      </c>
      <c r="D46" s="15">
        <v>54000</v>
      </c>
      <c r="E46" s="15">
        <v>60000</v>
      </c>
      <c r="F46" s="15">
        <v>46789.01</v>
      </c>
      <c r="G46" s="15">
        <v>46789.01</v>
      </c>
      <c r="H46" s="15">
        <v>13210.99</v>
      </c>
    </row>
    <row r="47" spans="1:8" x14ac:dyDescent="0.2">
      <c r="A47" s="5"/>
      <c r="B47" s="11" t="s">
        <v>102</v>
      </c>
      <c r="C47" s="15">
        <v>770000</v>
      </c>
      <c r="D47" s="15">
        <v>-21092</v>
      </c>
      <c r="E47" s="15">
        <v>748908</v>
      </c>
      <c r="F47" s="15">
        <v>748908</v>
      </c>
      <c r="G47" s="15">
        <v>748908</v>
      </c>
      <c r="H47" s="15">
        <v>0</v>
      </c>
    </row>
    <row r="48" spans="1:8" x14ac:dyDescent="0.2">
      <c r="A48" s="5"/>
      <c r="B48" s="11" t="s">
        <v>103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</row>
    <row r="49" spans="1:8" x14ac:dyDescent="0.2">
      <c r="A49" s="5"/>
      <c r="B49" s="11" t="s">
        <v>104</v>
      </c>
      <c r="C49" s="15">
        <v>79000</v>
      </c>
      <c r="D49" s="15">
        <v>3967750</v>
      </c>
      <c r="E49" s="15">
        <v>4046750</v>
      </c>
      <c r="F49" s="15">
        <v>2070305.77</v>
      </c>
      <c r="G49" s="15">
        <v>2070305.77</v>
      </c>
      <c r="H49" s="15">
        <v>1976444.23</v>
      </c>
    </row>
    <row r="50" spans="1:8" x14ac:dyDescent="0.2">
      <c r="A50" s="5"/>
      <c r="B50" s="11" t="s">
        <v>105</v>
      </c>
      <c r="C50" s="15">
        <v>5000</v>
      </c>
      <c r="D50" s="15">
        <v>-5000</v>
      </c>
      <c r="E50" s="15">
        <v>0</v>
      </c>
      <c r="F50" s="15">
        <v>1000</v>
      </c>
      <c r="G50" s="15">
        <v>1000</v>
      </c>
      <c r="H50" s="15">
        <v>-1000</v>
      </c>
    </row>
    <row r="51" spans="1:8" x14ac:dyDescent="0.2">
      <c r="A51" s="5"/>
      <c r="B51" s="11" t="s">
        <v>106</v>
      </c>
      <c r="C51" s="15">
        <v>1000000</v>
      </c>
      <c r="D51" s="15">
        <v>-1000000</v>
      </c>
      <c r="E51" s="15">
        <v>0</v>
      </c>
      <c r="F51" s="15">
        <v>0</v>
      </c>
      <c r="G51" s="15">
        <v>0</v>
      </c>
      <c r="H51" s="15">
        <v>0</v>
      </c>
    </row>
    <row r="52" spans="1:8" x14ac:dyDescent="0.2">
      <c r="A52" s="5"/>
      <c r="B52" s="11" t="s">
        <v>107</v>
      </c>
      <c r="C52" s="15">
        <v>38000</v>
      </c>
      <c r="D52" s="15">
        <v>0</v>
      </c>
      <c r="E52" s="15">
        <v>38000</v>
      </c>
      <c r="F52" s="15">
        <v>4976.3999999999996</v>
      </c>
      <c r="G52" s="15">
        <v>4976.3999999999996</v>
      </c>
      <c r="H52" s="15">
        <v>33023.599999999999</v>
      </c>
    </row>
    <row r="53" spans="1:8" x14ac:dyDescent="0.2">
      <c r="A53" s="50" t="s">
        <v>66</v>
      </c>
      <c r="B53" s="7"/>
      <c r="C53" s="15">
        <f t="shared" ref="C53:H53" si="5">SUM(C54:C56)</f>
        <v>23553554.100000001</v>
      </c>
      <c r="D53" s="15">
        <f t="shared" si="5"/>
        <v>2224528</v>
      </c>
      <c r="E53" s="15">
        <f t="shared" si="5"/>
        <v>25778082.100000001</v>
      </c>
      <c r="F53" s="15">
        <f t="shared" si="5"/>
        <v>11269618.289999999</v>
      </c>
      <c r="G53" s="15">
        <f t="shared" si="5"/>
        <v>10316118.890000001</v>
      </c>
      <c r="H53" s="15">
        <f t="shared" si="5"/>
        <v>14508463.810000001</v>
      </c>
    </row>
    <row r="54" spans="1:8" x14ac:dyDescent="0.2">
      <c r="A54" s="5"/>
      <c r="B54" s="11" t="s">
        <v>108</v>
      </c>
      <c r="C54" s="15">
        <v>23553554.100000001</v>
      </c>
      <c r="D54" s="15">
        <v>2224528</v>
      </c>
      <c r="E54" s="15">
        <v>25778082.100000001</v>
      </c>
      <c r="F54" s="15">
        <v>11269618.289999999</v>
      </c>
      <c r="G54" s="15">
        <v>10316118.890000001</v>
      </c>
      <c r="H54" s="15">
        <v>14508463.810000001</v>
      </c>
    </row>
    <row r="55" spans="1:8" x14ac:dyDescent="0.2">
      <c r="A55" s="5"/>
      <c r="B55" s="11" t="s">
        <v>109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</row>
    <row r="56" spans="1:8" x14ac:dyDescent="0.2">
      <c r="A56" s="5"/>
      <c r="B56" s="11" t="s">
        <v>110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</row>
    <row r="57" spans="1:8" x14ac:dyDescent="0.2">
      <c r="A57" s="50" t="s">
        <v>67</v>
      </c>
      <c r="B57" s="7"/>
      <c r="C57" s="15">
        <f t="shared" ref="C57:H57" si="6">SUM(C58:C64)</f>
        <v>0</v>
      </c>
      <c r="D57" s="15">
        <f t="shared" si="6"/>
        <v>1114320.05</v>
      </c>
      <c r="E57" s="15">
        <f t="shared" si="6"/>
        <v>1114320.05</v>
      </c>
      <c r="F57" s="15">
        <f t="shared" si="6"/>
        <v>674576.45</v>
      </c>
      <c r="G57" s="15">
        <f t="shared" si="6"/>
        <v>663546.44999999995</v>
      </c>
      <c r="H57" s="15">
        <f t="shared" si="6"/>
        <v>439743.6</v>
      </c>
    </row>
    <row r="58" spans="1:8" x14ac:dyDescent="0.2">
      <c r="A58" s="5"/>
      <c r="B58" s="11" t="s">
        <v>111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</row>
    <row r="59" spans="1:8" x14ac:dyDescent="0.2">
      <c r="A59" s="5"/>
      <c r="B59" s="11" t="s">
        <v>112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</row>
    <row r="60" spans="1:8" x14ac:dyDescent="0.2">
      <c r="A60" s="5"/>
      <c r="B60" s="11" t="s">
        <v>113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</row>
    <row r="61" spans="1:8" x14ac:dyDescent="0.2">
      <c r="A61" s="5"/>
      <c r="B61" s="11" t="s">
        <v>114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</row>
    <row r="62" spans="1:8" x14ac:dyDescent="0.2">
      <c r="A62" s="5"/>
      <c r="B62" s="11" t="s">
        <v>115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</row>
    <row r="63" spans="1:8" x14ac:dyDescent="0.2">
      <c r="A63" s="5"/>
      <c r="B63" s="11" t="s">
        <v>116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</row>
    <row r="64" spans="1:8" x14ac:dyDescent="0.2">
      <c r="A64" s="5"/>
      <c r="B64" s="11" t="s">
        <v>117</v>
      </c>
      <c r="C64" s="15">
        <v>0</v>
      </c>
      <c r="D64" s="15">
        <v>1114320.05</v>
      </c>
      <c r="E64" s="15">
        <v>1114320.05</v>
      </c>
      <c r="F64" s="15">
        <v>674576.45</v>
      </c>
      <c r="G64" s="15">
        <v>663546.44999999995</v>
      </c>
      <c r="H64" s="15">
        <v>439743.6</v>
      </c>
    </row>
    <row r="65" spans="1:8" x14ac:dyDescent="0.2">
      <c r="A65" s="50" t="s">
        <v>68</v>
      </c>
      <c r="B65" s="7"/>
      <c r="C65" s="15">
        <f t="shared" ref="C65:H65" si="7">SUM(C66:C68)</f>
        <v>310000</v>
      </c>
      <c r="D65" s="15">
        <f t="shared" si="7"/>
        <v>270000</v>
      </c>
      <c r="E65" s="15">
        <f t="shared" si="7"/>
        <v>580000</v>
      </c>
      <c r="F65" s="15">
        <f t="shared" si="7"/>
        <v>0</v>
      </c>
      <c r="G65" s="15">
        <f t="shared" si="7"/>
        <v>0</v>
      </c>
      <c r="H65" s="15">
        <f t="shared" si="7"/>
        <v>580000</v>
      </c>
    </row>
    <row r="66" spans="1:8" x14ac:dyDescent="0.2">
      <c r="A66" s="5"/>
      <c r="B66" s="11" t="s">
        <v>38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</row>
    <row r="67" spans="1:8" x14ac:dyDescent="0.2">
      <c r="A67" s="5"/>
      <c r="B67" s="11" t="s">
        <v>39</v>
      </c>
      <c r="C67" s="15">
        <v>310000</v>
      </c>
      <c r="D67" s="15">
        <v>270000</v>
      </c>
      <c r="E67" s="15">
        <v>580000</v>
      </c>
      <c r="F67" s="15">
        <v>0</v>
      </c>
      <c r="G67" s="15">
        <v>0</v>
      </c>
      <c r="H67" s="15">
        <v>580000</v>
      </c>
    </row>
    <row r="68" spans="1:8" x14ac:dyDescent="0.2">
      <c r="A68" s="5"/>
      <c r="B68" s="11" t="s">
        <v>40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</row>
    <row r="69" spans="1:8" x14ac:dyDescent="0.2">
      <c r="A69" s="50" t="s">
        <v>69</v>
      </c>
      <c r="B69" s="7"/>
      <c r="C69" s="15">
        <f t="shared" ref="C69:H69" si="8">SUM(C70:C76)</f>
        <v>0</v>
      </c>
      <c r="D69" s="15">
        <f t="shared" si="8"/>
        <v>0</v>
      </c>
      <c r="E69" s="15">
        <f t="shared" si="8"/>
        <v>0</v>
      </c>
      <c r="F69" s="15">
        <f t="shared" si="8"/>
        <v>0</v>
      </c>
      <c r="G69" s="15">
        <f t="shared" si="8"/>
        <v>0</v>
      </c>
      <c r="H69" s="15">
        <f t="shared" si="8"/>
        <v>0</v>
      </c>
    </row>
    <row r="70" spans="1:8" x14ac:dyDescent="0.2">
      <c r="A70" s="5"/>
      <c r="B70" s="11" t="s">
        <v>118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</row>
    <row r="71" spans="1:8" x14ac:dyDescent="0.2">
      <c r="A71" s="5"/>
      <c r="B71" s="11" t="s">
        <v>119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</row>
    <row r="72" spans="1:8" x14ac:dyDescent="0.2">
      <c r="A72" s="5"/>
      <c r="B72" s="11" t="s">
        <v>120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</row>
    <row r="73" spans="1:8" x14ac:dyDescent="0.2">
      <c r="A73" s="5"/>
      <c r="B73" s="11" t="s">
        <v>121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</row>
    <row r="74" spans="1:8" x14ac:dyDescent="0.2">
      <c r="A74" s="5"/>
      <c r="B74" s="11" t="s">
        <v>122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</row>
    <row r="75" spans="1:8" x14ac:dyDescent="0.2">
      <c r="A75" s="5"/>
      <c r="B75" s="11" t="s">
        <v>123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</row>
    <row r="76" spans="1:8" x14ac:dyDescent="0.2">
      <c r="A76" s="6"/>
      <c r="B76" s="12" t="s">
        <v>124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</row>
    <row r="77" spans="1:8" x14ac:dyDescent="0.2">
      <c r="A77" s="8"/>
      <c r="B77" s="13" t="s">
        <v>53</v>
      </c>
      <c r="C77" s="17">
        <f t="shared" ref="C77:H77" si="9">C69+C65+C57+C53+C43+C33+C23+C13+C5</f>
        <v>106468315.36</v>
      </c>
      <c r="D77" s="17">
        <f t="shared" si="9"/>
        <v>13381833.929999998</v>
      </c>
      <c r="E77" s="17">
        <f t="shared" si="9"/>
        <v>119850149.28999999</v>
      </c>
      <c r="F77" s="17">
        <f t="shared" si="9"/>
        <v>50618762.560000002</v>
      </c>
      <c r="G77" s="17">
        <f t="shared" si="9"/>
        <v>48164508.450000003</v>
      </c>
      <c r="H77" s="17">
        <f t="shared" si="9"/>
        <v>69231386.730000004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showGridLines="0" workbookViewId="0">
      <selection activeCell="B21" sqref="B21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3" t="s">
        <v>129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2">
        <v>80381672.530000001</v>
      </c>
      <c r="D6" s="52">
        <v>6503638.8399999999</v>
      </c>
      <c r="E6" s="52">
        <v>86885311.370000005</v>
      </c>
      <c r="F6" s="52">
        <v>35388121.340000004</v>
      </c>
      <c r="G6" s="52">
        <v>33898396.630000003</v>
      </c>
      <c r="H6" s="52">
        <v>51497190.030000001</v>
      </c>
    </row>
    <row r="7" spans="1:8" x14ac:dyDescent="0.2">
      <c r="A7" s="5"/>
      <c r="B7" s="18"/>
      <c r="C7" s="22"/>
      <c r="D7" s="22"/>
      <c r="E7" s="22"/>
      <c r="F7" s="22"/>
      <c r="G7" s="22"/>
      <c r="H7" s="22"/>
    </row>
    <row r="8" spans="1:8" x14ac:dyDescent="0.2">
      <c r="A8" s="5"/>
      <c r="B8" s="18" t="s">
        <v>1</v>
      </c>
      <c r="C8" s="52">
        <v>25776642.829999998</v>
      </c>
      <c r="D8" s="52">
        <v>6608195.0899999999</v>
      </c>
      <c r="E8" s="52">
        <v>32384837.920000002</v>
      </c>
      <c r="F8" s="52">
        <v>15230641.220000001</v>
      </c>
      <c r="G8" s="52">
        <v>14266111.82</v>
      </c>
      <c r="H8" s="52">
        <v>17154196.699999999</v>
      </c>
    </row>
    <row r="9" spans="1:8" x14ac:dyDescent="0.2">
      <c r="A9" s="5"/>
      <c r="B9" s="18"/>
      <c r="C9" s="22"/>
      <c r="D9" s="22"/>
      <c r="E9" s="22"/>
      <c r="F9" s="22"/>
      <c r="G9" s="22"/>
      <c r="H9" s="22"/>
    </row>
    <row r="10" spans="1:8" x14ac:dyDescent="0.2">
      <c r="A10" s="5"/>
      <c r="B10" s="18" t="s">
        <v>2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</row>
    <row r="11" spans="1:8" x14ac:dyDescent="0.2">
      <c r="A11" s="5"/>
      <c r="B11" s="18"/>
      <c r="C11" s="22"/>
      <c r="D11" s="22"/>
      <c r="E11" s="22"/>
      <c r="F11" s="22"/>
      <c r="G11" s="22"/>
      <c r="H11" s="22"/>
    </row>
    <row r="12" spans="1:8" x14ac:dyDescent="0.2">
      <c r="A12" s="5"/>
      <c r="B12" s="18" t="s">
        <v>41</v>
      </c>
      <c r="C12" s="22"/>
      <c r="D12" s="22"/>
      <c r="E12" s="22"/>
      <c r="F12" s="22"/>
      <c r="G12" s="22"/>
      <c r="H12" s="22"/>
    </row>
    <row r="13" spans="1:8" x14ac:dyDescent="0.2">
      <c r="A13" s="5"/>
      <c r="B13" s="18"/>
      <c r="C13" s="22"/>
      <c r="D13" s="22"/>
      <c r="E13" s="22"/>
      <c r="F13" s="22"/>
      <c r="G13" s="22"/>
      <c r="H13" s="22"/>
    </row>
    <row r="14" spans="1:8" x14ac:dyDescent="0.2">
      <c r="A14" s="5"/>
      <c r="B14" s="18" t="s">
        <v>38</v>
      </c>
      <c r="C14" s="52">
        <v>310000</v>
      </c>
      <c r="D14" s="52">
        <v>270000</v>
      </c>
      <c r="E14" s="52">
        <v>580000</v>
      </c>
      <c r="F14" s="22">
        <v>0</v>
      </c>
      <c r="G14" s="22">
        <v>0</v>
      </c>
      <c r="H14" s="52">
        <v>580000</v>
      </c>
    </row>
    <row r="15" spans="1:8" x14ac:dyDescent="0.2">
      <c r="A15" s="6"/>
      <c r="B15" s="19"/>
      <c r="C15" s="23"/>
      <c r="D15" s="23"/>
      <c r="E15" s="23"/>
      <c r="F15" s="23"/>
      <c r="G15" s="23"/>
      <c r="H15" s="23"/>
    </row>
    <row r="16" spans="1:8" x14ac:dyDescent="0.2">
      <c r="A16" s="20"/>
      <c r="B16" s="13" t="s">
        <v>53</v>
      </c>
      <c r="C16" s="17">
        <f t="shared" ref="C16:H16" si="0">C14+C12+C10+C8+C6</f>
        <v>106468315.36</v>
      </c>
      <c r="D16" s="17">
        <f t="shared" si="0"/>
        <v>13381833.93</v>
      </c>
      <c r="E16" s="17">
        <f t="shared" si="0"/>
        <v>119850149.29000001</v>
      </c>
      <c r="F16" s="17">
        <f t="shared" si="0"/>
        <v>50618762.560000002</v>
      </c>
      <c r="G16" s="17">
        <f t="shared" si="0"/>
        <v>48164508.450000003</v>
      </c>
      <c r="H16" s="17">
        <f t="shared" si="0"/>
        <v>69231386.730000004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scale="9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showGridLines="0" topLeftCell="A51" workbookViewId="0">
      <selection activeCell="B74" sqref="B74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3" t="s">
        <v>160</v>
      </c>
      <c r="B1" s="54"/>
      <c r="C1" s="54"/>
      <c r="D1" s="54"/>
      <c r="E1" s="54"/>
      <c r="F1" s="54"/>
      <c r="G1" s="54"/>
      <c r="H1" s="55"/>
    </row>
    <row r="2" spans="1:8" x14ac:dyDescent="0.2">
      <c r="B2" s="29"/>
      <c r="C2" s="29"/>
      <c r="D2" s="29"/>
      <c r="E2" s="29"/>
      <c r="F2" s="29"/>
      <c r="G2" s="29"/>
      <c r="H2" s="29"/>
    </row>
    <row r="3" spans="1:8" x14ac:dyDescent="0.2">
      <c r="A3" s="58" t="s">
        <v>54</v>
      </c>
      <c r="B3" s="59"/>
      <c r="C3" s="53" t="s">
        <v>60</v>
      </c>
      <c r="D3" s="54"/>
      <c r="E3" s="54"/>
      <c r="F3" s="54"/>
      <c r="G3" s="55"/>
      <c r="H3" s="56" t="s">
        <v>59</v>
      </c>
    </row>
    <row r="4" spans="1:8" ht="24.95" customHeight="1" x14ac:dyDescent="0.2">
      <c r="A4" s="60"/>
      <c r="B4" s="61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7"/>
    </row>
    <row r="5" spans="1:8" x14ac:dyDescent="0.2">
      <c r="A5" s="62"/>
      <c r="B5" s="63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30"/>
      <c r="B6" s="26"/>
      <c r="C6" s="38"/>
      <c r="D6" s="38"/>
      <c r="E6" s="38"/>
      <c r="F6" s="38"/>
      <c r="G6" s="38"/>
      <c r="H6" s="38"/>
    </row>
    <row r="7" spans="1:8" x14ac:dyDescent="0.2">
      <c r="A7" s="4" t="s">
        <v>133</v>
      </c>
      <c r="B7" s="24"/>
      <c r="C7" s="15">
        <v>11897223.18</v>
      </c>
      <c r="D7" s="15">
        <v>377775.98</v>
      </c>
      <c r="E7" s="15">
        <v>12274999.16</v>
      </c>
      <c r="F7" s="15">
        <v>5171015.84</v>
      </c>
      <c r="G7" s="15">
        <v>5156389.84</v>
      </c>
      <c r="H7" s="15">
        <v>7103983.3200000003</v>
      </c>
    </row>
    <row r="8" spans="1:8" x14ac:dyDescent="0.2">
      <c r="A8" s="4" t="s">
        <v>134</v>
      </c>
      <c r="B8" s="24"/>
      <c r="C8" s="15">
        <v>2813769.95</v>
      </c>
      <c r="D8" s="15">
        <v>16107.48</v>
      </c>
      <c r="E8" s="15">
        <v>2829877.43</v>
      </c>
      <c r="F8" s="15">
        <v>1248365.1599999999</v>
      </c>
      <c r="G8" s="15">
        <v>1248365.1599999999</v>
      </c>
      <c r="H8" s="15">
        <v>1581512.27</v>
      </c>
    </row>
    <row r="9" spans="1:8" x14ac:dyDescent="0.2">
      <c r="A9" s="4" t="s">
        <v>135</v>
      </c>
      <c r="B9" s="24"/>
      <c r="C9" s="15">
        <v>1524229.72</v>
      </c>
      <c r="D9" s="15">
        <v>-994892.52</v>
      </c>
      <c r="E9" s="15">
        <v>529337.19999999995</v>
      </c>
      <c r="F9" s="15">
        <v>220025.95</v>
      </c>
      <c r="G9" s="15">
        <v>220025.95</v>
      </c>
      <c r="H9" s="15">
        <v>309311.25</v>
      </c>
    </row>
    <row r="10" spans="1:8" x14ac:dyDescent="0.2">
      <c r="A10" s="4" t="s">
        <v>136</v>
      </c>
      <c r="B10" s="24"/>
      <c r="C10" s="15">
        <v>815033.33</v>
      </c>
      <c r="D10" s="15">
        <v>-21427.69</v>
      </c>
      <c r="E10" s="15">
        <v>793605.64</v>
      </c>
      <c r="F10" s="15">
        <v>277148.43</v>
      </c>
      <c r="G10" s="15">
        <v>277148.43</v>
      </c>
      <c r="H10" s="15">
        <v>516457.21</v>
      </c>
    </row>
    <row r="11" spans="1:8" x14ac:dyDescent="0.2">
      <c r="A11" s="4" t="s">
        <v>137</v>
      </c>
      <c r="B11" s="24"/>
      <c r="C11" s="15">
        <v>700800</v>
      </c>
      <c r="D11" s="15">
        <v>157541.24</v>
      </c>
      <c r="E11" s="15">
        <v>858341.24</v>
      </c>
      <c r="F11" s="15">
        <v>322767.53000000003</v>
      </c>
      <c r="G11" s="15">
        <v>322767.53000000003</v>
      </c>
      <c r="H11" s="15">
        <v>535573.71</v>
      </c>
    </row>
    <row r="12" spans="1:8" x14ac:dyDescent="0.2">
      <c r="A12" s="4" t="s">
        <v>138</v>
      </c>
      <c r="B12" s="24"/>
      <c r="C12" s="15">
        <v>1085926.67</v>
      </c>
      <c r="D12" s="15">
        <v>2088741.62</v>
      </c>
      <c r="E12" s="15">
        <v>3174668.29</v>
      </c>
      <c r="F12" s="15">
        <v>352457.03</v>
      </c>
      <c r="G12" s="15">
        <v>352457.03</v>
      </c>
      <c r="H12" s="15">
        <v>2822211.26</v>
      </c>
    </row>
    <row r="13" spans="1:8" x14ac:dyDescent="0.2">
      <c r="A13" s="4" t="s">
        <v>139</v>
      </c>
      <c r="B13" s="24"/>
      <c r="C13" s="15">
        <v>654054.32999999996</v>
      </c>
      <c r="D13" s="15">
        <v>-6065.86</v>
      </c>
      <c r="E13" s="15">
        <v>647988.47</v>
      </c>
      <c r="F13" s="15">
        <v>193601.44</v>
      </c>
      <c r="G13" s="15">
        <v>193601.44</v>
      </c>
      <c r="H13" s="15">
        <v>454387.03</v>
      </c>
    </row>
    <row r="14" spans="1:8" x14ac:dyDescent="0.2">
      <c r="A14" s="4" t="s">
        <v>140</v>
      </c>
      <c r="B14" s="24"/>
      <c r="C14" s="15">
        <v>3574121.6</v>
      </c>
      <c r="D14" s="15">
        <v>-406834.33</v>
      </c>
      <c r="E14" s="15">
        <v>3167287.27</v>
      </c>
      <c r="F14" s="15">
        <v>2328911.38</v>
      </c>
      <c r="G14" s="15">
        <v>2328911.38</v>
      </c>
      <c r="H14" s="15">
        <v>838375.89</v>
      </c>
    </row>
    <row r="15" spans="1:8" x14ac:dyDescent="0.2">
      <c r="A15" s="4" t="s">
        <v>141</v>
      </c>
      <c r="B15" s="24"/>
      <c r="C15" s="15">
        <v>2349378.33</v>
      </c>
      <c r="D15" s="15">
        <v>-20898.48</v>
      </c>
      <c r="E15" s="15">
        <v>2328479.85</v>
      </c>
      <c r="F15" s="15">
        <v>986501.16</v>
      </c>
      <c r="G15" s="15">
        <v>986501.16</v>
      </c>
      <c r="H15" s="15">
        <v>1341978.69</v>
      </c>
    </row>
    <row r="16" spans="1:8" x14ac:dyDescent="0.2">
      <c r="A16" s="4" t="s">
        <v>142</v>
      </c>
      <c r="B16" s="24"/>
      <c r="C16" s="15">
        <v>9436521.0899999999</v>
      </c>
      <c r="D16" s="15">
        <v>98405.440000000002</v>
      </c>
      <c r="E16" s="15">
        <v>9534926.5299999993</v>
      </c>
      <c r="F16" s="15">
        <v>5160131.83</v>
      </c>
      <c r="G16" s="15">
        <v>5169078.38</v>
      </c>
      <c r="H16" s="15">
        <v>4374794.7</v>
      </c>
    </row>
    <row r="17" spans="1:8" x14ac:dyDescent="0.2">
      <c r="A17" s="4" t="s">
        <v>143</v>
      </c>
      <c r="B17" s="24"/>
      <c r="C17" s="15">
        <v>168398.87</v>
      </c>
      <c r="D17" s="15">
        <v>386.04</v>
      </c>
      <c r="E17" s="15">
        <v>168784.91</v>
      </c>
      <c r="F17" s="15">
        <v>71456.63</v>
      </c>
      <c r="G17" s="15">
        <v>71456.63</v>
      </c>
      <c r="H17" s="15">
        <v>97328.28</v>
      </c>
    </row>
    <row r="18" spans="1:8" x14ac:dyDescent="0.2">
      <c r="A18" s="4" t="s">
        <v>144</v>
      </c>
      <c r="B18" s="24"/>
      <c r="C18" s="15">
        <v>6581165.8700000001</v>
      </c>
      <c r="D18" s="15">
        <v>-2322162.4900000002</v>
      </c>
      <c r="E18" s="15">
        <v>4259003.38</v>
      </c>
      <c r="F18" s="15">
        <v>1873899.55</v>
      </c>
      <c r="G18" s="15">
        <v>1873899.55</v>
      </c>
      <c r="H18" s="15">
        <v>2385103.83</v>
      </c>
    </row>
    <row r="19" spans="1:8" x14ac:dyDescent="0.2">
      <c r="A19" s="4" t="s">
        <v>145</v>
      </c>
      <c r="B19" s="24"/>
      <c r="C19" s="15">
        <v>2565720.4</v>
      </c>
      <c r="D19" s="15">
        <v>408168.84</v>
      </c>
      <c r="E19" s="15">
        <v>2973889.24</v>
      </c>
      <c r="F19" s="15">
        <v>1154156.74</v>
      </c>
      <c r="G19" s="15">
        <v>1154156.74</v>
      </c>
      <c r="H19" s="15">
        <v>1819732.5</v>
      </c>
    </row>
    <row r="20" spans="1:8" x14ac:dyDescent="0.2">
      <c r="A20" s="4" t="s">
        <v>146</v>
      </c>
      <c r="B20" s="24"/>
      <c r="C20" s="15">
        <v>2940817.37</v>
      </c>
      <c r="D20" s="15">
        <v>29926.53</v>
      </c>
      <c r="E20" s="15">
        <v>2970743.9</v>
      </c>
      <c r="F20" s="15">
        <v>787784</v>
      </c>
      <c r="G20" s="15">
        <v>787784</v>
      </c>
      <c r="H20" s="15">
        <v>2182959.9</v>
      </c>
    </row>
    <row r="21" spans="1:8" x14ac:dyDescent="0.2">
      <c r="A21" s="4" t="s">
        <v>147</v>
      </c>
      <c r="B21" s="24"/>
      <c r="C21" s="15">
        <v>5760437.04</v>
      </c>
      <c r="D21" s="15">
        <v>-242373.63</v>
      </c>
      <c r="E21" s="15">
        <v>5518063.4100000001</v>
      </c>
      <c r="F21" s="15">
        <v>3336824.38</v>
      </c>
      <c r="G21" s="15">
        <v>2787912.38</v>
      </c>
      <c r="H21" s="15">
        <v>2181239.0299999998</v>
      </c>
    </row>
    <row r="22" spans="1:8" x14ac:dyDescent="0.2">
      <c r="A22" s="4" t="s">
        <v>148</v>
      </c>
      <c r="B22" s="24"/>
      <c r="C22" s="15">
        <v>200000</v>
      </c>
      <c r="D22" s="15">
        <v>-35000</v>
      </c>
      <c r="E22" s="15">
        <v>165000</v>
      </c>
      <c r="F22" s="15">
        <v>105858.86</v>
      </c>
      <c r="G22" s="15">
        <v>101591.7</v>
      </c>
      <c r="H22" s="15">
        <v>59141.14</v>
      </c>
    </row>
    <row r="23" spans="1:8" x14ac:dyDescent="0.2">
      <c r="A23" s="4" t="s">
        <v>149</v>
      </c>
      <c r="B23" s="24"/>
      <c r="C23" s="15">
        <v>4592000</v>
      </c>
      <c r="D23" s="15">
        <v>1883797</v>
      </c>
      <c r="E23" s="15">
        <v>6475797</v>
      </c>
      <c r="F23" s="15">
        <v>806824.33</v>
      </c>
      <c r="G23" s="15">
        <v>806824.33</v>
      </c>
      <c r="H23" s="15">
        <v>5668972.6699999999</v>
      </c>
    </row>
    <row r="24" spans="1:8" x14ac:dyDescent="0.2">
      <c r="A24" s="4" t="s">
        <v>150</v>
      </c>
      <c r="B24" s="24"/>
      <c r="C24" s="15">
        <v>527700</v>
      </c>
      <c r="D24" s="15">
        <v>-1500</v>
      </c>
      <c r="E24" s="15">
        <v>526200</v>
      </c>
      <c r="F24" s="15">
        <v>229847.9</v>
      </c>
      <c r="G24" s="15">
        <v>229847.9</v>
      </c>
      <c r="H24" s="15">
        <v>296352.09999999998</v>
      </c>
    </row>
    <row r="25" spans="1:8" x14ac:dyDescent="0.2">
      <c r="A25" s="4" t="s">
        <v>151</v>
      </c>
      <c r="B25" s="24"/>
      <c r="C25" s="15">
        <v>869335.4</v>
      </c>
      <c r="D25" s="15">
        <v>-10972.33</v>
      </c>
      <c r="E25" s="15">
        <v>858363.07</v>
      </c>
      <c r="F25" s="15">
        <v>407223.31</v>
      </c>
      <c r="G25" s="15">
        <v>407223.31</v>
      </c>
      <c r="H25" s="15">
        <v>451139.76</v>
      </c>
    </row>
    <row r="26" spans="1:8" x14ac:dyDescent="0.2">
      <c r="A26" s="4" t="s">
        <v>152</v>
      </c>
      <c r="B26" s="24"/>
      <c r="C26" s="15">
        <v>372138.67</v>
      </c>
      <c r="D26" s="15">
        <v>-10164</v>
      </c>
      <c r="E26" s="15">
        <v>361974.67</v>
      </c>
      <c r="F26" s="15">
        <v>155249.88</v>
      </c>
      <c r="G26" s="15">
        <v>155249.88</v>
      </c>
      <c r="H26" s="15">
        <v>206724.79</v>
      </c>
    </row>
    <row r="27" spans="1:8" x14ac:dyDescent="0.2">
      <c r="A27" s="4" t="s">
        <v>153</v>
      </c>
      <c r="B27" s="24"/>
      <c r="C27" s="15">
        <v>142300</v>
      </c>
      <c r="D27" s="15">
        <v>-2000</v>
      </c>
      <c r="E27" s="15">
        <v>140300</v>
      </c>
      <c r="F27" s="15">
        <v>58387.6</v>
      </c>
      <c r="G27" s="15">
        <v>58387.6</v>
      </c>
      <c r="H27" s="15">
        <v>81912.399999999994</v>
      </c>
    </row>
    <row r="28" spans="1:8" x14ac:dyDescent="0.2">
      <c r="A28" s="4" t="s">
        <v>154</v>
      </c>
      <c r="B28" s="24"/>
      <c r="C28" s="15">
        <v>188600</v>
      </c>
      <c r="D28" s="15">
        <v>-15890.46</v>
      </c>
      <c r="E28" s="15">
        <v>172709.54</v>
      </c>
      <c r="F28" s="15">
        <v>69677.2</v>
      </c>
      <c r="G28" s="15">
        <v>69677.2</v>
      </c>
      <c r="H28" s="15">
        <v>103032.34</v>
      </c>
    </row>
    <row r="29" spans="1:8" x14ac:dyDescent="0.2">
      <c r="A29" s="4" t="s">
        <v>155</v>
      </c>
      <c r="B29" s="24"/>
      <c r="C29" s="15">
        <v>5794012.3499999996</v>
      </c>
      <c r="D29" s="15">
        <v>3986101.55</v>
      </c>
      <c r="E29" s="15">
        <v>9780113.9000000004</v>
      </c>
      <c r="F29" s="15">
        <v>4600183.1500000004</v>
      </c>
      <c r="G29" s="15">
        <v>4600183.1500000004</v>
      </c>
      <c r="H29" s="15">
        <v>5179930.75</v>
      </c>
    </row>
    <row r="30" spans="1:8" x14ac:dyDescent="0.2">
      <c r="A30" s="4" t="s">
        <v>156</v>
      </c>
      <c r="B30" s="24"/>
      <c r="C30" s="15">
        <v>480386.53</v>
      </c>
      <c r="D30" s="15">
        <v>24862.2</v>
      </c>
      <c r="E30" s="15">
        <v>505248.73</v>
      </c>
      <c r="F30" s="15">
        <v>207932.2</v>
      </c>
      <c r="G30" s="15">
        <v>207932.2</v>
      </c>
      <c r="H30" s="15">
        <v>297316.53000000003</v>
      </c>
    </row>
    <row r="31" spans="1:8" x14ac:dyDescent="0.2">
      <c r="A31" s="4" t="s">
        <v>157</v>
      </c>
      <c r="B31" s="24"/>
      <c r="C31" s="15">
        <v>19314104.5</v>
      </c>
      <c r="D31" s="15">
        <v>0</v>
      </c>
      <c r="E31" s="15">
        <v>19314104.5</v>
      </c>
      <c r="F31" s="15">
        <v>6683773.1200000001</v>
      </c>
      <c r="G31" s="15">
        <v>5737609.8600000003</v>
      </c>
      <c r="H31" s="15">
        <v>12630331.380000001</v>
      </c>
    </row>
    <row r="32" spans="1:8" x14ac:dyDescent="0.2">
      <c r="A32" s="4" t="s">
        <v>158</v>
      </c>
      <c r="B32" s="24"/>
      <c r="C32" s="15">
        <v>1365218.41</v>
      </c>
      <c r="D32" s="15">
        <v>8400201.8000000007</v>
      </c>
      <c r="E32" s="15">
        <v>9765420.2100000009</v>
      </c>
      <c r="F32" s="15">
        <v>4078077.91</v>
      </c>
      <c r="G32" s="15">
        <v>4078077.91</v>
      </c>
      <c r="H32" s="15">
        <v>5687342.2999999998</v>
      </c>
    </row>
    <row r="33" spans="1:8" x14ac:dyDescent="0.2">
      <c r="A33" s="4" t="s">
        <v>159</v>
      </c>
      <c r="B33" s="24"/>
      <c r="C33" s="15">
        <v>19600521.75</v>
      </c>
      <c r="D33" s="15">
        <v>0</v>
      </c>
      <c r="E33" s="15">
        <v>19600521.75</v>
      </c>
      <c r="F33" s="15">
        <v>9710007</v>
      </c>
      <c r="G33" s="15">
        <v>8760774.7599999998</v>
      </c>
      <c r="H33" s="15">
        <v>9890514.75</v>
      </c>
    </row>
    <row r="34" spans="1:8" x14ac:dyDescent="0.2">
      <c r="A34" s="4"/>
      <c r="B34" s="24"/>
      <c r="C34" s="15"/>
      <c r="D34" s="15"/>
      <c r="E34" s="15"/>
      <c r="F34" s="15"/>
      <c r="G34" s="15"/>
      <c r="H34" s="15"/>
    </row>
    <row r="35" spans="1:8" x14ac:dyDescent="0.2">
      <c r="A35" s="4"/>
      <c r="B35" s="27"/>
      <c r="C35" s="16"/>
      <c r="D35" s="16"/>
      <c r="E35" s="16"/>
      <c r="F35" s="16"/>
      <c r="G35" s="16"/>
      <c r="H35" s="16"/>
    </row>
    <row r="36" spans="1:8" x14ac:dyDescent="0.2">
      <c r="A36" s="28"/>
      <c r="B36" s="49" t="s">
        <v>53</v>
      </c>
      <c r="C36" s="25">
        <v>106313915.36</v>
      </c>
      <c r="D36" s="25">
        <v>13381833.93</v>
      </c>
      <c r="E36" s="25">
        <v>119695749.29000001</v>
      </c>
      <c r="F36" s="25">
        <v>50598089.509999998</v>
      </c>
      <c r="G36" s="25">
        <v>48143835.399999999</v>
      </c>
      <c r="H36" s="25">
        <v>69097659.780000001</v>
      </c>
    </row>
    <row r="39" spans="1:8" ht="45" customHeight="1" x14ac:dyDescent="0.2">
      <c r="A39" s="53" t="s">
        <v>132</v>
      </c>
      <c r="B39" s="54"/>
      <c r="C39" s="54"/>
      <c r="D39" s="54"/>
      <c r="E39" s="54"/>
      <c r="F39" s="54"/>
      <c r="G39" s="54"/>
      <c r="H39" s="55"/>
    </row>
    <row r="41" spans="1:8" x14ac:dyDescent="0.2">
      <c r="A41" s="58" t="s">
        <v>54</v>
      </c>
      <c r="B41" s="59"/>
      <c r="C41" s="53" t="s">
        <v>60</v>
      </c>
      <c r="D41" s="54"/>
      <c r="E41" s="54"/>
      <c r="F41" s="54"/>
      <c r="G41" s="55"/>
      <c r="H41" s="56" t="s">
        <v>59</v>
      </c>
    </row>
    <row r="42" spans="1:8" ht="22.5" x14ac:dyDescent="0.2">
      <c r="A42" s="60"/>
      <c r="B42" s="61"/>
      <c r="C42" s="9" t="s">
        <v>55</v>
      </c>
      <c r="D42" s="9" t="s">
        <v>125</v>
      </c>
      <c r="E42" s="9" t="s">
        <v>56</v>
      </c>
      <c r="F42" s="9" t="s">
        <v>57</v>
      </c>
      <c r="G42" s="9" t="s">
        <v>58</v>
      </c>
      <c r="H42" s="57"/>
    </row>
    <row r="43" spans="1:8" x14ac:dyDescent="0.2">
      <c r="A43" s="62"/>
      <c r="B43" s="63"/>
      <c r="C43" s="10">
        <v>1</v>
      </c>
      <c r="D43" s="10">
        <v>2</v>
      </c>
      <c r="E43" s="10" t="s">
        <v>126</v>
      </c>
      <c r="F43" s="10">
        <v>4</v>
      </c>
      <c r="G43" s="10">
        <v>5</v>
      </c>
      <c r="H43" s="10" t="s">
        <v>127</v>
      </c>
    </row>
    <row r="44" spans="1:8" x14ac:dyDescent="0.2">
      <c r="A44" s="30"/>
      <c r="B44" s="31"/>
      <c r="C44" s="35"/>
      <c r="D44" s="35"/>
      <c r="E44" s="35"/>
      <c r="F44" s="35"/>
      <c r="G44" s="35"/>
      <c r="H44" s="35"/>
    </row>
    <row r="45" spans="1:8" x14ac:dyDescent="0.2">
      <c r="A45" s="4" t="s">
        <v>8</v>
      </c>
      <c r="B45" s="2"/>
      <c r="C45" s="36">
        <v>106313915.36</v>
      </c>
      <c r="D45" s="36">
        <v>13381833.93</v>
      </c>
      <c r="E45" s="36">
        <v>119695749.29000001</v>
      </c>
      <c r="F45" s="36">
        <v>50598089.509999998</v>
      </c>
      <c r="G45" s="36">
        <v>48143835.399999999</v>
      </c>
      <c r="H45" s="36">
        <v>69097659.780000001</v>
      </c>
    </row>
    <row r="46" spans="1:8" x14ac:dyDescent="0.2">
      <c r="A46" s="4" t="s">
        <v>9</v>
      </c>
      <c r="B46" s="2"/>
      <c r="C46" s="36"/>
      <c r="D46" s="36"/>
      <c r="E46" s="36"/>
      <c r="F46" s="36"/>
      <c r="G46" s="36"/>
      <c r="H46" s="36"/>
    </row>
    <row r="47" spans="1:8" x14ac:dyDescent="0.2">
      <c r="A47" s="4" t="s">
        <v>10</v>
      </c>
      <c r="B47" s="2"/>
      <c r="C47" s="36"/>
      <c r="D47" s="36"/>
      <c r="E47" s="36"/>
      <c r="F47" s="36"/>
      <c r="G47" s="36"/>
      <c r="H47" s="36"/>
    </row>
    <row r="48" spans="1:8" x14ac:dyDescent="0.2">
      <c r="A48" s="4" t="s">
        <v>11</v>
      </c>
      <c r="B48" s="2"/>
      <c r="C48" s="36"/>
      <c r="D48" s="36"/>
      <c r="E48" s="36"/>
      <c r="F48" s="36"/>
      <c r="G48" s="36"/>
      <c r="H48" s="36"/>
    </row>
    <row r="49" spans="1:9" x14ac:dyDescent="0.2">
      <c r="A49" s="4"/>
      <c r="B49" s="2"/>
      <c r="C49" s="37"/>
      <c r="D49" s="37"/>
      <c r="E49" s="37"/>
      <c r="F49" s="37"/>
      <c r="G49" s="37"/>
      <c r="H49" s="37"/>
    </row>
    <row r="50" spans="1:9" x14ac:dyDescent="0.2">
      <c r="A50" s="28"/>
      <c r="B50" s="49" t="s">
        <v>53</v>
      </c>
      <c r="C50" s="25">
        <f t="shared" ref="C50:H50" si="0">C48+C47+C46+C45</f>
        <v>106313915.36</v>
      </c>
      <c r="D50" s="25">
        <f t="shared" si="0"/>
        <v>13381833.93</v>
      </c>
      <c r="E50" s="25">
        <f t="shared" si="0"/>
        <v>119695749.29000001</v>
      </c>
      <c r="F50" s="25">
        <f t="shared" si="0"/>
        <v>50598089.509999998</v>
      </c>
      <c r="G50" s="25">
        <f t="shared" si="0"/>
        <v>48143835.399999999</v>
      </c>
      <c r="H50" s="25">
        <f t="shared" si="0"/>
        <v>69097659.780000001</v>
      </c>
    </row>
    <row r="53" spans="1:9" ht="45" customHeight="1" x14ac:dyDescent="0.2">
      <c r="A53" s="53" t="s">
        <v>131</v>
      </c>
      <c r="B53" s="54"/>
      <c r="C53" s="54"/>
      <c r="D53" s="54"/>
      <c r="E53" s="54"/>
      <c r="F53" s="54"/>
      <c r="G53" s="54"/>
      <c r="H53" s="55"/>
    </row>
    <row r="54" spans="1:9" x14ac:dyDescent="0.2">
      <c r="A54" s="58" t="s">
        <v>54</v>
      </c>
      <c r="B54" s="59"/>
      <c r="C54" s="53" t="s">
        <v>60</v>
      </c>
      <c r="D54" s="54"/>
      <c r="E54" s="54"/>
      <c r="F54" s="54"/>
      <c r="G54" s="55"/>
      <c r="H54" s="56" t="s">
        <v>59</v>
      </c>
    </row>
    <row r="55" spans="1:9" ht="22.5" x14ac:dyDescent="0.2">
      <c r="A55" s="60"/>
      <c r="B55" s="61"/>
      <c r="C55" s="9" t="s">
        <v>55</v>
      </c>
      <c r="D55" s="9" t="s">
        <v>125</v>
      </c>
      <c r="E55" s="9" t="s">
        <v>56</v>
      </c>
      <c r="F55" s="9" t="s">
        <v>57</v>
      </c>
      <c r="G55" s="9" t="s">
        <v>58</v>
      </c>
      <c r="H55" s="57"/>
    </row>
    <row r="56" spans="1:9" x14ac:dyDescent="0.2">
      <c r="A56" s="62"/>
      <c r="B56" s="63"/>
      <c r="C56" s="10">
        <v>1</v>
      </c>
      <c r="D56" s="10">
        <v>2</v>
      </c>
      <c r="E56" s="10" t="s">
        <v>126</v>
      </c>
      <c r="F56" s="10">
        <v>4</v>
      </c>
      <c r="G56" s="10">
        <v>5</v>
      </c>
      <c r="H56" s="10" t="s">
        <v>127</v>
      </c>
    </row>
    <row r="57" spans="1:9" x14ac:dyDescent="0.2">
      <c r="A57" s="30"/>
      <c r="B57" s="31"/>
      <c r="C57" s="35"/>
      <c r="D57" s="35"/>
      <c r="E57" s="35"/>
      <c r="F57" s="35"/>
      <c r="G57" s="35"/>
      <c r="H57" s="35"/>
    </row>
    <row r="58" spans="1:9" ht="22.5" x14ac:dyDescent="0.2">
      <c r="A58" s="4"/>
      <c r="B58" s="33" t="s">
        <v>13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51"/>
    </row>
    <row r="59" spans="1:9" x14ac:dyDescent="0.2">
      <c r="A59" s="4"/>
      <c r="B59" s="33"/>
      <c r="C59" s="36"/>
      <c r="D59" s="36"/>
      <c r="E59" s="36"/>
      <c r="F59" s="36"/>
      <c r="G59" s="36"/>
      <c r="H59" s="36"/>
    </row>
    <row r="60" spans="1:9" x14ac:dyDescent="0.2">
      <c r="A60" s="4"/>
      <c r="B60" s="33" t="s">
        <v>12</v>
      </c>
      <c r="C60" s="36"/>
      <c r="D60" s="36"/>
      <c r="E60" s="36"/>
      <c r="F60" s="36"/>
      <c r="G60" s="36"/>
      <c r="H60" s="36"/>
    </row>
    <row r="61" spans="1:9" x14ac:dyDescent="0.2">
      <c r="A61" s="4"/>
      <c r="B61" s="33"/>
      <c r="C61" s="36"/>
      <c r="D61" s="36"/>
      <c r="E61" s="36"/>
      <c r="F61" s="36"/>
      <c r="G61" s="36"/>
      <c r="H61" s="36"/>
    </row>
    <row r="62" spans="1:9" ht="22.5" x14ac:dyDescent="0.2">
      <c r="A62" s="4"/>
      <c r="B62" s="33" t="s">
        <v>14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51"/>
    </row>
    <row r="63" spans="1:9" x14ac:dyDescent="0.2">
      <c r="A63" s="4"/>
      <c r="B63" s="33"/>
      <c r="C63" s="36"/>
      <c r="D63" s="36"/>
      <c r="E63" s="36"/>
      <c r="F63" s="36"/>
      <c r="G63" s="36"/>
      <c r="H63" s="36"/>
    </row>
    <row r="64" spans="1:9" ht="22.5" x14ac:dyDescent="0.2">
      <c r="A64" s="4"/>
      <c r="B64" s="33" t="s">
        <v>26</v>
      </c>
      <c r="C64" s="36">
        <v>0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51"/>
    </row>
    <row r="65" spans="1:9" x14ac:dyDescent="0.2">
      <c r="A65" s="4"/>
      <c r="B65" s="33"/>
      <c r="C65" s="36"/>
      <c r="D65" s="36"/>
      <c r="E65" s="36"/>
      <c r="F65" s="36"/>
      <c r="G65" s="36"/>
      <c r="H65" s="36"/>
    </row>
    <row r="66" spans="1:9" ht="22.5" x14ac:dyDescent="0.2">
      <c r="A66" s="4"/>
      <c r="B66" s="33" t="s">
        <v>27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51"/>
    </row>
    <row r="67" spans="1:9" x14ac:dyDescent="0.2">
      <c r="A67" s="4"/>
      <c r="B67" s="33"/>
      <c r="C67" s="36"/>
      <c r="D67" s="36"/>
      <c r="E67" s="36"/>
      <c r="F67" s="36"/>
      <c r="G67" s="36"/>
      <c r="H67" s="36"/>
    </row>
    <row r="68" spans="1:9" ht="22.5" x14ac:dyDescent="0.2">
      <c r="A68" s="4"/>
      <c r="B68" s="33" t="s">
        <v>34</v>
      </c>
      <c r="C68" s="36">
        <v>0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51"/>
    </row>
    <row r="69" spans="1:9" x14ac:dyDescent="0.2">
      <c r="A69" s="4"/>
      <c r="B69" s="33"/>
      <c r="C69" s="36"/>
      <c r="D69" s="36"/>
      <c r="E69" s="36"/>
      <c r="F69" s="36"/>
      <c r="G69" s="36"/>
      <c r="H69" s="36"/>
    </row>
    <row r="70" spans="1:9" x14ac:dyDescent="0.2">
      <c r="A70" s="4"/>
      <c r="B70" s="33" t="s">
        <v>15</v>
      </c>
      <c r="C70" s="36">
        <v>0</v>
      </c>
      <c r="D70" s="36">
        <v>0</v>
      </c>
      <c r="E70" s="36">
        <v>0</v>
      </c>
      <c r="F70" s="36">
        <v>0</v>
      </c>
      <c r="G70" s="36">
        <v>0</v>
      </c>
      <c r="H70" s="36">
        <v>0</v>
      </c>
    </row>
    <row r="71" spans="1:9" x14ac:dyDescent="0.2">
      <c r="A71" s="32"/>
      <c r="B71" s="34"/>
      <c r="C71" s="37"/>
      <c r="D71" s="37"/>
      <c r="E71" s="37"/>
      <c r="F71" s="37"/>
      <c r="G71" s="37"/>
      <c r="H71" s="37"/>
    </row>
    <row r="72" spans="1:9" x14ac:dyDescent="0.2">
      <c r="A72" s="28"/>
      <c r="B72" s="49" t="s">
        <v>53</v>
      </c>
      <c r="C72" s="25">
        <f t="shared" ref="C72:H72" si="1">C70+C68+C66+C64+C62+C60+C58</f>
        <v>0</v>
      </c>
      <c r="D72" s="25">
        <f t="shared" si="1"/>
        <v>0</v>
      </c>
      <c r="E72" s="25">
        <f t="shared" si="1"/>
        <v>0</v>
      </c>
      <c r="F72" s="25">
        <f t="shared" si="1"/>
        <v>0</v>
      </c>
      <c r="G72" s="25">
        <f t="shared" si="1"/>
        <v>0</v>
      </c>
      <c r="H72" s="25">
        <f t="shared" si="1"/>
        <v>0</v>
      </c>
    </row>
  </sheetData>
  <sheetProtection formatCells="0" formatColumns="0" formatRows="0" insertRows="0" deleteRows="0" autoFilter="0"/>
  <mergeCells count="12">
    <mergeCell ref="A53:H53"/>
    <mergeCell ref="A54:B56"/>
    <mergeCell ref="C54:G54"/>
    <mergeCell ref="H54:H55"/>
    <mergeCell ref="A1:H1"/>
    <mergeCell ref="A3:B5"/>
    <mergeCell ref="A39:H39"/>
    <mergeCell ref="A41:B43"/>
    <mergeCell ref="C3:G3"/>
    <mergeCell ref="H3:H4"/>
    <mergeCell ref="C41:G41"/>
    <mergeCell ref="H41:H4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tabSelected="1" topLeftCell="A12" workbookViewId="0">
      <selection activeCell="B44" sqref="B44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3" t="s">
        <v>130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6"/>
      <c r="B5" s="47"/>
      <c r="C5" s="14"/>
      <c r="D5" s="14"/>
      <c r="E5" s="14"/>
      <c r="F5" s="14"/>
      <c r="G5" s="14"/>
      <c r="H5" s="14"/>
    </row>
    <row r="6" spans="1:8" x14ac:dyDescent="0.2">
      <c r="A6" s="43" t="s">
        <v>16</v>
      </c>
      <c r="B6" s="41"/>
      <c r="C6" s="15">
        <v>80282786.599999994</v>
      </c>
      <c r="D6" s="15">
        <v>5282202.47</v>
      </c>
      <c r="E6" s="15">
        <v>85564989.069999993</v>
      </c>
      <c r="F6" s="15">
        <v>38190469.090000004</v>
      </c>
      <c r="G6" s="15">
        <v>36289394.140000001</v>
      </c>
      <c r="H6" s="15">
        <v>47374519.979999997</v>
      </c>
    </row>
    <row r="7" spans="1:8" x14ac:dyDescent="0.2">
      <c r="A7" s="40"/>
      <c r="B7" s="44" t="s">
        <v>42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spans="1:8" x14ac:dyDescent="0.2">
      <c r="A8" s="40"/>
      <c r="B8" s="44" t="s">
        <v>17</v>
      </c>
      <c r="C8" s="15">
        <v>142300</v>
      </c>
      <c r="D8" s="15">
        <v>-2000</v>
      </c>
      <c r="E8" s="15">
        <v>140300</v>
      </c>
      <c r="F8" s="15">
        <v>58387.6</v>
      </c>
      <c r="G8" s="15">
        <v>58387.6</v>
      </c>
      <c r="H8" s="15">
        <v>81912.399999999994</v>
      </c>
    </row>
    <row r="9" spans="1:8" x14ac:dyDescent="0.2">
      <c r="A9" s="40"/>
      <c r="B9" s="44" t="s">
        <v>43</v>
      </c>
      <c r="C9" s="15">
        <v>63954400.770000003</v>
      </c>
      <c r="D9" s="15">
        <v>7507573.4800000004</v>
      </c>
      <c r="E9" s="15">
        <v>71461974.25</v>
      </c>
      <c r="F9" s="15">
        <v>31026593.48</v>
      </c>
      <c r="G9" s="15">
        <v>29116571.98</v>
      </c>
      <c r="H9" s="15">
        <v>40435380.770000003</v>
      </c>
    </row>
    <row r="10" spans="1:8" x14ac:dyDescent="0.2">
      <c r="A10" s="40"/>
      <c r="B10" s="44" t="s">
        <v>3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</row>
    <row r="11" spans="1:8" x14ac:dyDescent="0.2">
      <c r="A11" s="40"/>
      <c r="B11" s="44" t="s">
        <v>23</v>
      </c>
      <c r="C11" s="15">
        <v>9436521.0899999999</v>
      </c>
      <c r="D11" s="15">
        <v>98405.440000000002</v>
      </c>
      <c r="E11" s="15">
        <v>9534926.5299999993</v>
      </c>
      <c r="F11" s="15">
        <v>5160131.83</v>
      </c>
      <c r="G11" s="15">
        <v>5169078.38</v>
      </c>
      <c r="H11" s="15">
        <v>4374794.7</v>
      </c>
    </row>
    <row r="12" spans="1:8" x14ac:dyDescent="0.2">
      <c r="A12" s="40"/>
      <c r="B12" s="44" t="s">
        <v>18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8" x14ac:dyDescent="0.2">
      <c r="A13" s="40"/>
      <c r="B13" s="44" t="s">
        <v>44</v>
      </c>
      <c r="C13" s="15">
        <v>6581165.8700000001</v>
      </c>
      <c r="D13" s="15">
        <v>-2322162.4900000002</v>
      </c>
      <c r="E13" s="15">
        <v>4259003.38</v>
      </c>
      <c r="F13" s="15">
        <v>1873899.55</v>
      </c>
      <c r="G13" s="15">
        <v>1873899.55</v>
      </c>
      <c r="H13" s="15">
        <v>2385103.83</v>
      </c>
    </row>
    <row r="14" spans="1:8" x14ac:dyDescent="0.2">
      <c r="A14" s="40"/>
      <c r="B14" s="44" t="s">
        <v>19</v>
      </c>
      <c r="C14" s="15">
        <v>168398.87</v>
      </c>
      <c r="D14" s="15">
        <v>386.04</v>
      </c>
      <c r="E14" s="15">
        <v>168784.91</v>
      </c>
      <c r="F14" s="15">
        <v>71456.63</v>
      </c>
      <c r="G14" s="15">
        <v>71456.63</v>
      </c>
      <c r="H14" s="15">
        <v>97328.28</v>
      </c>
    </row>
    <row r="15" spans="1:8" x14ac:dyDescent="0.2">
      <c r="A15" s="42"/>
      <c r="B15" s="44"/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</row>
    <row r="16" spans="1:8" x14ac:dyDescent="0.2">
      <c r="A16" s="43" t="s">
        <v>20</v>
      </c>
      <c r="B16" s="45"/>
      <c r="C16" s="15">
        <v>22379481.690000001</v>
      </c>
      <c r="D16" s="15">
        <v>5602721</v>
      </c>
      <c r="E16" s="15">
        <v>27982202.690000001</v>
      </c>
      <c r="F16" s="15">
        <v>10901006.65</v>
      </c>
      <c r="G16" s="15">
        <v>10347827.49</v>
      </c>
      <c r="H16" s="15">
        <v>17081196.039999999</v>
      </c>
    </row>
    <row r="17" spans="1:8" x14ac:dyDescent="0.2">
      <c r="A17" s="40"/>
      <c r="B17" s="44" t="s">
        <v>45</v>
      </c>
      <c r="C17" s="15">
        <v>5982612.3499999996</v>
      </c>
      <c r="D17" s="15">
        <v>3970211.09</v>
      </c>
      <c r="E17" s="15">
        <v>9952823.4399999995</v>
      </c>
      <c r="F17" s="15">
        <v>4669860.3499999996</v>
      </c>
      <c r="G17" s="15">
        <v>4669860.3499999996</v>
      </c>
      <c r="H17" s="15">
        <v>5282963.09</v>
      </c>
    </row>
    <row r="18" spans="1:8" x14ac:dyDescent="0.2">
      <c r="A18" s="40"/>
      <c r="B18" s="44" t="s">
        <v>28</v>
      </c>
      <c r="C18" s="15">
        <v>14020954.41</v>
      </c>
      <c r="D18" s="15">
        <v>1634849.9</v>
      </c>
      <c r="E18" s="15">
        <v>15655804.310000001</v>
      </c>
      <c r="F18" s="15">
        <v>5267139.47</v>
      </c>
      <c r="G18" s="15">
        <v>4713960.3099999996</v>
      </c>
      <c r="H18" s="15">
        <v>10388664.84</v>
      </c>
    </row>
    <row r="19" spans="1:8" x14ac:dyDescent="0.2">
      <c r="A19" s="40"/>
      <c r="B19" s="44" t="s">
        <v>21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</row>
    <row r="20" spans="1:8" x14ac:dyDescent="0.2">
      <c r="A20" s="40"/>
      <c r="B20" s="44" t="s">
        <v>46</v>
      </c>
      <c r="C20" s="15">
        <v>1349721.93</v>
      </c>
      <c r="D20" s="15">
        <v>13889.87</v>
      </c>
      <c r="E20" s="15">
        <v>1363611.8</v>
      </c>
      <c r="F20" s="15">
        <v>615155.51</v>
      </c>
      <c r="G20" s="15">
        <v>615155.51</v>
      </c>
      <c r="H20" s="15">
        <v>748456.29</v>
      </c>
    </row>
    <row r="21" spans="1:8" x14ac:dyDescent="0.2">
      <c r="A21" s="40"/>
      <c r="B21" s="44" t="s">
        <v>47</v>
      </c>
      <c r="C21" s="15">
        <v>372138.67</v>
      </c>
      <c r="D21" s="15">
        <v>-10164</v>
      </c>
      <c r="E21" s="15">
        <v>361974.67</v>
      </c>
      <c r="F21" s="15">
        <v>155249.88</v>
      </c>
      <c r="G21" s="15">
        <v>155249.88</v>
      </c>
      <c r="H21" s="15">
        <v>206724.79</v>
      </c>
    </row>
    <row r="22" spans="1:8" x14ac:dyDescent="0.2">
      <c r="A22" s="40"/>
      <c r="B22" s="44" t="s">
        <v>48</v>
      </c>
      <c r="C22" s="15">
        <v>654054.32999999996</v>
      </c>
      <c r="D22" s="15">
        <v>-6065.86</v>
      </c>
      <c r="E22" s="15">
        <v>647988.47</v>
      </c>
      <c r="F22" s="15">
        <v>193601.44</v>
      </c>
      <c r="G22" s="15">
        <v>193601.44</v>
      </c>
      <c r="H22" s="15">
        <v>454387.03</v>
      </c>
    </row>
    <row r="23" spans="1:8" x14ac:dyDescent="0.2">
      <c r="A23" s="40"/>
      <c r="B23" s="44" t="s">
        <v>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</row>
    <row r="24" spans="1:8" x14ac:dyDescent="0.2">
      <c r="A24" s="42"/>
      <c r="B24" s="44"/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</row>
    <row r="25" spans="1:8" x14ac:dyDescent="0.2">
      <c r="A25" s="43" t="s">
        <v>49</v>
      </c>
      <c r="B25" s="45"/>
      <c r="C25" s="15">
        <v>3651647.07</v>
      </c>
      <c r="D25" s="15">
        <v>2496910.46</v>
      </c>
      <c r="E25" s="15">
        <v>6148557.5300000003</v>
      </c>
      <c r="F25" s="15">
        <v>1506613.77</v>
      </c>
      <c r="G25" s="15">
        <v>1506613.77</v>
      </c>
      <c r="H25" s="15">
        <v>4641943.76</v>
      </c>
    </row>
    <row r="26" spans="1:8" x14ac:dyDescent="0.2">
      <c r="A26" s="40"/>
      <c r="B26" s="44" t="s">
        <v>29</v>
      </c>
      <c r="C26" s="15">
        <v>1085926.67</v>
      </c>
      <c r="D26" s="15">
        <v>2088741.62</v>
      </c>
      <c r="E26" s="15">
        <v>3174668.29</v>
      </c>
      <c r="F26" s="15">
        <v>352457.03</v>
      </c>
      <c r="G26" s="15">
        <v>352457.03</v>
      </c>
      <c r="H26" s="15">
        <v>2822211.26</v>
      </c>
    </row>
    <row r="27" spans="1:8" x14ac:dyDescent="0.2">
      <c r="A27" s="40"/>
      <c r="B27" s="44" t="s">
        <v>24</v>
      </c>
      <c r="C27" s="15">
        <v>2565720.4</v>
      </c>
      <c r="D27" s="15">
        <v>408168.84</v>
      </c>
      <c r="E27" s="15">
        <v>2973889.24</v>
      </c>
      <c r="F27" s="15">
        <v>1154156.74</v>
      </c>
      <c r="G27" s="15">
        <v>1154156.74</v>
      </c>
      <c r="H27" s="15">
        <v>1819732.5</v>
      </c>
    </row>
    <row r="28" spans="1:8" x14ac:dyDescent="0.2">
      <c r="A28" s="40"/>
      <c r="B28" s="44" t="s">
        <v>30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</row>
    <row r="29" spans="1:8" x14ac:dyDescent="0.2">
      <c r="A29" s="40"/>
      <c r="B29" s="44" t="s">
        <v>50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</row>
    <row r="30" spans="1:8" x14ac:dyDescent="0.2">
      <c r="A30" s="40"/>
      <c r="B30" s="44" t="s">
        <v>22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</row>
    <row r="31" spans="1:8" x14ac:dyDescent="0.2">
      <c r="A31" s="40"/>
      <c r="B31" s="44" t="s">
        <v>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</row>
    <row r="32" spans="1:8" x14ac:dyDescent="0.2">
      <c r="A32" s="40"/>
      <c r="B32" s="44" t="s">
        <v>6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</row>
    <row r="33" spans="1:8" x14ac:dyDescent="0.2">
      <c r="A33" s="40"/>
      <c r="B33" s="44" t="s">
        <v>51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</row>
    <row r="34" spans="1:8" x14ac:dyDescent="0.2">
      <c r="A34" s="40"/>
      <c r="B34" s="44" t="s">
        <v>31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</row>
    <row r="35" spans="1:8" x14ac:dyDescent="0.2">
      <c r="A35" s="42"/>
      <c r="B35" s="44"/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</row>
    <row r="36" spans="1:8" x14ac:dyDescent="0.2">
      <c r="A36" s="43" t="s">
        <v>32</v>
      </c>
      <c r="B36" s="45"/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</row>
    <row r="37" spans="1:8" x14ac:dyDescent="0.2">
      <c r="A37" s="40"/>
      <c r="B37" s="44" t="s">
        <v>52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</row>
    <row r="38" spans="1:8" ht="22.5" x14ac:dyDescent="0.2">
      <c r="A38" s="40"/>
      <c r="B38" s="44" t="s">
        <v>25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</row>
    <row r="39" spans="1:8" x14ac:dyDescent="0.2">
      <c r="A39" s="40"/>
      <c r="B39" s="44" t="s">
        <v>33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40"/>
      <c r="B40" s="44" t="s">
        <v>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">
      <c r="A41" s="42"/>
      <c r="B41" s="44"/>
      <c r="C41" s="15"/>
      <c r="D41" s="15"/>
      <c r="E41" s="15"/>
      <c r="F41" s="15"/>
      <c r="G41" s="15"/>
      <c r="H41" s="15"/>
    </row>
    <row r="42" spans="1:8" x14ac:dyDescent="0.2">
      <c r="A42" s="48"/>
      <c r="B42" s="49" t="s">
        <v>53</v>
      </c>
      <c r="C42" s="25">
        <f t="shared" ref="C42:H42" si="0">C36+C25+C16+C6</f>
        <v>106313915.36</v>
      </c>
      <c r="D42" s="25">
        <f t="shared" si="0"/>
        <v>13381833.93</v>
      </c>
      <c r="E42" s="25">
        <f t="shared" si="0"/>
        <v>119695749.28999999</v>
      </c>
      <c r="F42" s="25">
        <f t="shared" si="0"/>
        <v>50598089.510000005</v>
      </c>
      <c r="G42" s="25">
        <f t="shared" si="0"/>
        <v>48143835.399999999</v>
      </c>
      <c r="H42" s="25">
        <f t="shared" si="0"/>
        <v>69097659.780000001</v>
      </c>
    </row>
    <row r="43" spans="1:8" x14ac:dyDescent="0.2">
      <c r="A43" s="39"/>
      <c r="B43" s="39"/>
      <c r="C43" s="39"/>
      <c r="D43" s="39"/>
      <c r="E43" s="39"/>
      <c r="F43" s="39"/>
      <c r="G43" s="39"/>
      <c r="H43" s="39"/>
    </row>
    <row r="44" spans="1:8" x14ac:dyDescent="0.2">
      <c r="A44" s="39"/>
      <c r="B44" s="39"/>
      <c r="C44" s="39"/>
      <c r="D44" s="39"/>
      <c r="E44" s="39"/>
      <c r="F44" s="39"/>
      <c r="G44" s="39"/>
      <c r="H44" s="39"/>
    </row>
    <row r="45" spans="1:8" x14ac:dyDescent="0.2">
      <c r="A45" s="39"/>
      <c r="B45" s="39"/>
      <c r="C45" s="39"/>
      <c r="D45" s="39"/>
      <c r="E45" s="39"/>
      <c r="F45" s="39"/>
      <c r="G45" s="39"/>
      <c r="H45" s="39"/>
    </row>
  </sheetData>
  <sheetProtection formatCells="0" formatColumns="0" formatRows="0" autoFilter="0"/>
  <mergeCells count="4">
    <mergeCell ref="A1:H1"/>
    <mergeCell ref="A2:B4"/>
    <mergeCell ref="C2:G2"/>
    <mergeCell ref="H2:H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scale="8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2020-08-03T15:28:49Z</cp:lastPrinted>
  <dcterms:created xsi:type="dcterms:W3CDTF">2014-02-10T03:37:14Z</dcterms:created>
  <dcterms:modified xsi:type="dcterms:W3CDTF">2020-08-03T15:28:54Z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