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istecad\Ofs2020\salen\042020\"/>
    </mc:Choice>
  </mc:AlternateContent>
  <bookViews>
    <workbookView xWindow="120" yWindow="45" windowWidth="15600" windowHeight="825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H50" i="4" l="1"/>
  <c r="G50" i="4"/>
  <c r="F50" i="4"/>
  <c r="E50" i="4"/>
  <c r="D50" i="4"/>
  <c r="C50" i="4"/>
  <c r="H72" i="4"/>
  <c r="G72" i="4"/>
  <c r="F72" i="4"/>
  <c r="E72" i="4"/>
  <c r="D72" i="4"/>
  <c r="C72" i="4"/>
  <c r="H5" i="6" l="1"/>
  <c r="G5" i="6"/>
  <c r="F5" i="6"/>
  <c r="E5" i="6"/>
  <c r="D5" i="6"/>
  <c r="H13" i="6"/>
  <c r="G13" i="6"/>
  <c r="F13" i="6"/>
  <c r="E13" i="6"/>
  <c r="D13" i="6"/>
  <c r="H23" i="6"/>
  <c r="G23" i="6"/>
  <c r="F23" i="6"/>
  <c r="E23" i="6"/>
  <c r="D23" i="6"/>
  <c r="H33" i="6"/>
  <c r="G33" i="6"/>
  <c r="F33" i="6"/>
  <c r="E33" i="6"/>
  <c r="D33" i="6"/>
  <c r="H43" i="6"/>
  <c r="G43" i="6"/>
  <c r="F43" i="6"/>
  <c r="E43" i="6"/>
  <c r="D43" i="6"/>
  <c r="H53" i="6"/>
  <c r="G53" i="6"/>
  <c r="F53" i="6"/>
  <c r="E53" i="6"/>
  <c r="D53" i="6"/>
  <c r="H57" i="6"/>
  <c r="G57" i="6"/>
  <c r="F57" i="6"/>
  <c r="E57" i="6"/>
  <c r="D57" i="6"/>
  <c r="H65" i="6"/>
  <c r="G65" i="6"/>
  <c r="F65" i="6"/>
  <c r="E65" i="6"/>
  <c r="D65" i="6"/>
  <c r="H69" i="6"/>
  <c r="G69" i="6"/>
  <c r="F69" i="6"/>
  <c r="E69" i="6"/>
  <c r="D69" i="6"/>
  <c r="C69" i="6"/>
  <c r="C65" i="6"/>
  <c r="C57" i="6"/>
  <c r="C53" i="6"/>
  <c r="C43" i="6"/>
  <c r="C33" i="6"/>
  <c r="C23" i="6"/>
  <c r="C13" i="6"/>
  <c r="C5" i="6"/>
  <c r="H16" i="8"/>
  <c r="G16" i="8"/>
  <c r="F16" i="8"/>
  <c r="E16" i="8"/>
  <c r="D16" i="8"/>
  <c r="C16" i="8"/>
  <c r="D42" i="5" l="1"/>
  <c r="C42" i="5"/>
  <c r="H42" i="5"/>
  <c r="G42" i="5"/>
  <c r="F42" i="5"/>
  <c r="E42" i="5"/>
  <c r="H77" i="6"/>
  <c r="F77" i="6"/>
  <c r="E77" i="6"/>
  <c r="G77" i="6"/>
  <c r="D77" i="6"/>
  <c r="C77" i="6"/>
</calcChain>
</file>

<file path=xl/sharedStrings.xml><?xml version="1.0" encoding="utf-8"?>
<sst xmlns="http://schemas.openxmlformats.org/spreadsheetml/2006/main" count="219" uniqueCount="161">
  <si>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</si>
  <si>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</si>
  <si>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</si>
  <si>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</si>
  <si>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</si>
  <si>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</si>
  <si>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</si>
  <si>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</si>
  <si>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</si>
  <si>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</si>
  <si>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</si>
  <si>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</si>
  <si>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</si>
  <si>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</si>
  <si>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</si>
  <si>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</si>
  <si>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</si>
  <si>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</si>
  <si>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</si>
  <si>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</si>
  <si>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</si>
  <si>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</si>
  <si>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</si>
  <si>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</si>
  <si>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</si>
  <si>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</si>
  <si>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</si>
  <si>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</si>
  <si>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</si>
  <si>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</si>
  <si>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</si>
  <si>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</si>
  <si>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</si>
  <si>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</si>
  <si>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</si>
  <si>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</si>
  <si>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</si>
  <si>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</si>
  <si>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</si>
  <si>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</si>
  <si>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</si>
  <si>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</si>
  <si>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</si>
  <si>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</si>
  <si>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</si>
  <si>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</si>
  <si>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</si>
  <si>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</si>
  <si>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</si>
  <si>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</si>
  <si>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</si>
  <si>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</si>
  <si>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</si>
  <si>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</si>
  <si>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</si>
  <si>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</si>
  <si>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</si>
  <si>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</si>
  <si>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</si>
  <si>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</si>
  <si>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</si>
  <si>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</si>
  <si>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</si>
  <si>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</si>
  <si>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</si>
  <si>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</si>
  <si>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</si>
  <si>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</si>
  <si>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</si>
  <si>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</si>
  <si>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</si>
  <si>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</si>
  <si>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</si>
  <si>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</si>
  <si>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</si>
  <si>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</si>
  <si>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</si>
  <si>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</si>
  <si>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</si>
  <si>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</si>
  <si>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</si>
  <si>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</si>
  <si>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</si>
  <si>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</si>
  <si>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</si>
  <si>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</si>
  <si>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</si>
  <si>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</si>
  <si>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</si>
  <si>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</si>
  <si>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</si>
  <si>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</si>
  <si>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</si>
  <si>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</si>
  <si>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</si>
  <si>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</si>
  <si>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</si>
  <si>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</si>
  <si>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</si>
  <si>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</si>
  <si>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</si>
  <si>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</si>
  <si>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</si>
  <si>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</si>
  <si>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</si>
  <si>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</si>
  <si>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</si>
  <si>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</si>
  <si>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</si>
  <si>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</si>
  <si>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</si>
  <si>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</si>
  <si>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</si>
  <si>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</si>
  <si>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</si>
  <si>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</si>
  <si>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</si>
  <si>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</si>
  <si>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</si>
  <si>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</si>
  <si>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</si>
  <si>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</si>
  <si>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</si>
  <si>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</si>
  <si>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</si>
  <si>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</si>
  <si>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</si>
  <si>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</si>
  <si>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MUNICIPIO DE CORONEO, GTO.
ESTADO ANALÍTICO DEL EJERCICIO DEL PRESUPUESTO DE EGRESOS POR OBJETO DEL GASTO (CAPÍTULO Y CONCEPTO)
 AL 31 DE DICIEMBRE DEL 2020</t>
  </si>
  <si>
    <t>MUNICIPIO DE CORONEO, GTO.
ESTADO ANALÍTICO DEL EJERCICIO DEL PRESUPUESTO DE EGRESOS 
CLASIFICACIÓN ECONÓMICA (POR TIPO DE GASTO)
 DEL 1 DE ENERO DEL 2020 AL 31 DE DICIEMBRE DEL 2020</t>
  </si>
  <si>
    <t>MUNICIPIO DE CORONEO, GTO.
ESTADO ANALÍTICO DEL EJERCICIO DEL PRESUPUESTO DE EGRESOS 
CLASIFICACIÓN FUNCIONAL (FINALIDAD Y FUNCIÓN)
 DEL 01 DE ENERO DEL 2020 AL 31 DE DICIEMBRE DEL 2020</t>
  </si>
  <si>
    <t>SECTOR PARAESTATAL DEL GOBIERNO MUNICIPAL DE MUNICIPIO DE CORONEO, GTO.
ESTADO ANALÍTICO DEL EJERCICIO DEL PRESUPUESTO DE EGRESOS 
CLASIFICACIÓN ADMINISTRATIVA
DEL 1 DE ENERO DEL 2020 AL 31 DE DICIEMBRE DEL 2020</t>
  </si>
  <si>
    <t>GOBIERNO MUNICIPAL DE MUNICIPIO DE CORONEO, GTO.
ESTADO ANALÍTICO DEL EJERCICIO DEL PRESUPUESTO DE EGRESOS 
CLASIFICACIÓN ADMINISTRATIVA
DEL 1 DE ENERO DEL 2020 AL 31 DE DICIEMBRE DEL 2020</t>
  </si>
  <si>
    <t>01102 Presidente municipal</t>
  </si>
  <si>
    <t>01103 Regidores municipales</t>
  </si>
  <si>
    <t>01104 Sindico municipal</t>
  </si>
  <si>
    <t>01201 Comunicacion social</t>
  </si>
  <si>
    <t>01202 Contraloria municipal</t>
  </si>
  <si>
    <t>01203 DESARROLLO ECONOMICO Y TURISMO</t>
  </si>
  <si>
    <t>01204 Direccion de la Mujer y el Migrante</t>
  </si>
  <si>
    <t>01206 Oficialia mayor</t>
  </si>
  <si>
    <t>01207 Secretaria de ayuntamiento</t>
  </si>
  <si>
    <t>01208 Tesoreria municipal</t>
  </si>
  <si>
    <t>01209 Unidad de acceso a la informacion public</t>
  </si>
  <si>
    <t>01301 Policia municipal</t>
  </si>
  <si>
    <t>01401 Desarrollo rural</t>
  </si>
  <si>
    <t>01402 Desarrollo social</t>
  </si>
  <si>
    <t>01403 Desarrollo urbano y obras publicas</t>
  </si>
  <si>
    <t>01404 Mantenimiento y bacheo</t>
  </si>
  <si>
    <t>01405 Obras publicas municipales</t>
  </si>
  <si>
    <t>01406 Planeacion para el Desarrollo Municipal</t>
  </si>
  <si>
    <t>01501 Accion civica</t>
  </si>
  <si>
    <t>01504 Direccion de Educacion y Cultura</t>
  </si>
  <si>
    <t>01506 DERECHOS HUMANOS</t>
  </si>
  <si>
    <t>01601 ECOLOGIA</t>
  </si>
  <si>
    <t>01608 Servicio Publicos</t>
  </si>
  <si>
    <t>01701 Biblioteca publica municipal</t>
  </si>
  <si>
    <t>01801 Ramo 33 Fondo l</t>
  </si>
  <si>
    <t>01802 Ramo 33 Fondo ll</t>
  </si>
  <si>
    <t>01803 Convenios</t>
  </si>
  <si>
    <t>MUNICIPIO DE CORONEO, GTO.
ESTADO ANALÍTICO DEL EJERCICIO DEL PRESUPUESTO DE EGRESOS 
CLASIFICACIÓN ADMINISTRATIVA
DEL 1 DE ENERO DEL 2020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</si>
</sst>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2" fillId="0" borderId="2" xfId="0" applyFont="1" applyFill="1" applyBorder="1" applyProtection="1">
      <protection locked="0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left"/>
      <protection locked="0"/>
    </xf>
    <xf numFmtId="4" fontId="2" fillId="0" borderId="5" xfId="0" applyNumberFormat="1" applyFont="1" applyFill="1" applyBorder="1" applyProtection="1">
      <protection locked="0"/>
    </xf>
    <xf numFmtId="4" fontId="2" fillId="0" borderId="6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4" fontId="5" fillId="0" borderId="7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4" xfId="0" applyFont="1" applyBorder="1" applyProtection="1"/>
    <xf numFmtId="0" fontId="5" fillId="0" borderId="2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Fill="1" applyBorder="1" applyProtection="1">
      <protection locked="0"/>
    </xf>
    <xf numFmtId="4" fontId="5" fillId="0" borderId="3" xfId="0" applyNumberFormat="1" applyFont="1" applyFill="1" applyBorder="1" applyProtection="1">
      <protection locked="0"/>
    </xf>
    <xf numFmtId="0" fontId="2" fillId="0" borderId="9" xfId="9" applyFont="1" applyFill="1" applyBorder="1" applyAlignment="1">
      <alignment horizontal="center" vertical="center"/>
    </xf>
    <xf numFmtId="0" fontId="2" fillId="0" borderId="10" xfId="0" applyFont="1" applyFill="1" applyBorder="1" applyProtection="1">
      <protection locked="0"/>
    </xf>
    <xf numFmtId="0" fontId="0" fillId="0" borderId="11" xfId="0" applyBorder="1" applyProtection="1">
      <protection locked="0"/>
    </xf>
    <xf numFmtId="0" fontId="5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2" fillId="0" borderId="5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5" fillId="0" borderId="11" xfId="0" applyFont="1" applyFill="1" applyBorder="1" applyProtection="1">
      <protection locked="0"/>
    </xf>
    <xf numFmtId="0" fontId="5" fillId="0" borderId="14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0" fontId="5" fillId="2" borderId="11" xfId="9" applyFont="1" applyFill="1" applyBorder="1" applyAlignment="1" applyProtection="1">
      <alignment horizontal="center" vertical="center" wrapText="1"/>
      <protection locked="0"/>
    </xf>
    <xf numFmtId="0" fontId="5" fillId="2" borderId="14" xfId="9" applyFont="1" applyFill="1" applyBorder="1" applyAlignment="1" applyProtection="1">
      <alignment horizontal="center" vertical="center" wrapText="1"/>
      <protection locked="0"/>
    </xf>
    <xf numFmtId="0" fontId="5" fillId="2" borderId="15" xfId="9" applyFont="1" applyFill="1" applyBorder="1" applyAlignment="1" applyProtection="1">
      <alignment horizontal="center" vertical="center" wrapText="1"/>
      <protection locked="0"/>
    </xf>
    <xf numFmtId="4" fontId="5" fillId="2" borderId="5" xfId="9" applyNumberFormat="1" applyFont="1" applyFill="1" applyBorder="1" applyAlignment="1">
      <alignment horizontal="center" vertical="center" wrapText="1"/>
    </xf>
    <xf numFmtId="4" fontId="5" fillId="2" borderId="7" xfId="9" applyNumberFormat="1" applyFont="1" applyFill="1" applyBorder="1" applyAlignment="1">
      <alignment horizontal="center" vertical="center" wrapText="1"/>
    </xf>
    <xf numFmtId="0" fontId="5" fillId="2" borderId="1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0" xfId="9" applyFont="1" applyFill="1" applyBorder="1" applyAlignment="1">
      <alignment horizontal="center" vertical="center"/>
    </xf>
    <xf numFmtId="4" fontId="2" fillId="0" borderId="6" xfId="0" applyNumberFormat="1" applyFont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opLeftCell="A57" workbookViewId="0">
      <selection activeCell="A77" sqref="A77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0" t="s">
        <v>61</v>
      </c>
      <c r="B5" s="7"/>
      <c r="C5" s="14">
        <f t="shared" ref="C5:H5" si="0">SUM(C6:C12)</f>
        <v>34196405.420000002</v>
      </c>
      <c r="D5" s="14">
        <f t="shared" si="0"/>
        <v>-990790.77000000014</v>
      </c>
      <c r="E5" s="14">
        <f t="shared" si="0"/>
        <v>33205614.649999999</v>
      </c>
      <c r="F5" s="14">
        <f t="shared" si="0"/>
        <v>31932342.340000004</v>
      </c>
      <c r="G5" s="14">
        <f t="shared" si="0"/>
        <v>31898506.780000001</v>
      </c>
      <c r="H5" s="14">
        <f t="shared" si="0"/>
        <v>1273272.31</v>
      </c>
    </row>
    <row r="6" spans="1:8" x14ac:dyDescent="0.2">
      <c r="A6" s="5"/>
      <c r="B6" s="11" t="s">
        <v>70</v>
      </c>
      <c r="C6" s="15">
        <v>15810540.279999999</v>
      </c>
      <c r="D6" s="15">
        <v>-2590938.62</v>
      </c>
      <c r="E6" s="15">
        <v>13219601.66</v>
      </c>
      <c r="F6" s="15">
        <v>12894155.58</v>
      </c>
      <c r="G6" s="15">
        <v>12886205.58</v>
      </c>
      <c r="H6" s="15">
        <v>325446.08</v>
      </c>
    </row>
    <row r="7" spans="1:8" x14ac:dyDescent="0.2">
      <c r="A7" s="5"/>
      <c r="B7" s="11" t="s">
        <v>71</v>
      </c>
      <c r="C7" s="15">
        <v>1352285.83</v>
      </c>
      <c r="D7" s="15">
        <v>647123.24</v>
      </c>
      <c r="E7" s="15">
        <v>1999409.07</v>
      </c>
      <c r="F7" s="15">
        <v>1936137.63</v>
      </c>
      <c r="G7" s="15">
        <v>1936137.63</v>
      </c>
      <c r="H7" s="15">
        <v>63271.44</v>
      </c>
    </row>
    <row r="8" spans="1:8" x14ac:dyDescent="0.2">
      <c r="A8" s="5"/>
      <c r="B8" s="11" t="s">
        <v>72</v>
      </c>
      <c r="C8" s="15">
        <v>4069317.34</v>
      </c>
      <c r="D8" s="15">
        <v>253830.97</v>
      </c>
      <c r="E8" s="15">
        <v>4323148.3099999996</v>
      </c>
      <c r="F8" s="15">
        <v>4011203.25</v>
      </c>
      <c r="G8" s="15">
        <v>3993267.69</v>
      </c>
      <c r="H8" s="15">
        <v>311945.06</v>
      </c>
    </row>
    <row r="9" spans="1:8" x14ac:dyDescent="0.2">
      <c r="A9" s="5"/>
      <c r="B9" s="11" t="s">
        <v>35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</row>
    <row r="10" spans="1:8" x14ac:dyDescent="0.2">
      <c r="A10" s="5"/>
      <c r="B10" s="11" t="s">
        <v>73</v>
      </c>
      <c r="C10" s="15">
        <v>12964261.970000001</v>
      </c>
      <c r="D10" s="15">
        <v>699193.64</v>
      </c>
      <c r="E10" s="15">
        <v>13663455.609999999</v>
      </c>
      <c r="F10" s="15">
        <v>13090845.880000001</v>
      </c>
      <c r="G10" s="15">
        <v>13082895.880000001</v>
      </c>
      <c r="H10" s="15">
        <v>572609.73</v>
      </c>
    </row>
    <row r="11" spans="1:8" x14ac:dyDescent="0.2">
      <c r="A11" s="5"/>
      <c r="B11" s="11" t="s">
        <v>36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8" x14ac:dyDescent="0.2">
      <c r="A12" s="5"/>
      <c r="B12" s="11" t="s">
        <v>74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50" t="s">
        <v>62</v>
      </c>
      <c r="B13" s="7"/>
      <c r="C13" s="15">
        <f t="shared" ref="C13:H13" si="1">SUM(C14:C22)</f>
        <v>3782815.63</v>
      </c>
      <c r="D13" s="15">
        <f t="shared" si="1"/>
        <v>163759.83000000002</v>
      </c>
      <c r="E13" s="15">
        <f t="shared" si="1"/>
        <v>3946575.4599999995</v>
      </c>
      <c r="F13" s="15">
        <f t="shared" si="1"/>
        <v>3674012.88</v>
      </c>
      <c r="G13" s="15">
        <f t="shared" si="1"/>
        <v>3674012.88</v>
      </c>
      <c r="H13" s="15">
        <f t="shared" si="1"/>
        <v>272562.58</v>
      </c>
    </row>
    <row r="14" spans="1:8" x14ac:dyDescent="0.2">
      <c r="A14" s="5"/>
      <c r="B14" s="11" t="s">
        <v>75</v>
      </c>
      <c r="C14" s="15">
        <v>700050</v>
      </c>
      <c r="D14" s="15">
        <v>-125971.66</v>
      </c>
      <c r="E14" s="15">
        <v>574078.34</v>
      </c>
      <c r="F14" s="15">
        <v>514456.71</v>
      </c>
      <c r="G14" s="15">
        <v>514456.71</v>
      </c>
      <c r="H14" s="15">
        <v>59621.63</v>
      </c>
    </row>
    <row r="15" spans="1:8" x14ac:dyDescent="0.2">
      <c r="A15" s="5"/>
      <c r="B15" s="11" t="s">
        <v>76</v>
      </c>
      <c r="C15" s="15">
        <v>366765.63</v>
      </c>
      <c r="D15" s="15">
        <v>-126374.85</v>
      </c>
      <c r="E15" s="15">
        <v>240390.78</v>
      </c>
      <c r="F15" s="15">
        <v>193226.99</v>
      </c>
      <c r="G15" s="15">
        <v>193226.99</v>
      </c>
      <c r="H15" s="15">
        <v>47163.79</v>
      </c>
    </row>
    <row r="16" spans="1:8" x14ac:dyDescent="0.2">
      <c r="A16" s="5"/>
      <c r="B16" s="11" t="s">
        <v>77</v>
      </c>
      <c r="C16" s="15">
        <v>80000</v>
      </c>
      <c r="D16" s="15">
        <v>-80000</v>
      </c>
      <c r="E16" s="15">
        <v>0</v>
      </c>
      <c r="F16" s="15">
        <v>0</v>
      </c>
      <c r="G16" s="15">
        <v>0</v>
      </c>
      <c r="H16" s="15">
        <v>0</v>
      </c>
    </row>
    <row r="17" spans="1:8" x14ac:dyDescent="0.2">
      <c r="A17" s="5"/>
      <c r="B17" s="11" t="s">
        <v>78</v>
      </c>
      <c r="C17" s="15">
        <v>41000</v>
      </c>
      <c r="D17" s="15">
        <v>86698.04</v>
      </c>
      <c r="E17" s="15">
        <v>127698.04</v>
      </c>
      <c r="F17" s="15">
        <v>95259.62</v>
      </c>
      <c r="G17" s="15">
        <v>95259.62</v>
      </c>
      <c r="H17" s="15">
        <v>32438.42</v>
      </c>
    </row>
    <row r="18" spans="1:8" x14ac:dyDescent="0.2">
      <c r="A18" s="5"/>
      <c r="B18" s="11" t="s">
        <v>79</v>
      </c>
      <c r="C18" s="15">
        <v>31500</v>
      </c>
      <c r="D18" s="15">
        <v>103578.6</v>
      </c>
      <c r="E18" s="15">
        <v>135078.6</v>
      </c>
      <c r="F18" s="15">
        <v>131787.76</v>
      </c>
      <c r="G18" s="15">
        <v>131787.76</v>
      </c>
      <c r="H18" s="15">
        <v>3290.84</v>
      </c>
    </row>
    <row r="19" spans="1:8" x14ac:dyDescent="0.2">
      <c r="A19" s="5"/>
      <c r="B19" s="11" t="s">
        <v>80</v>
      </c>
      <c r="C19" s="15">
        <v>2059900</v>
      </c>
      <c r="D19" s="15">
        <v>451542</v>
      </c>
      <c r="E19" s="15">
        <v>2511442</v>
      </c>
      <c r="F19" s="15">
        <v>2401822.69</v>
      </c>
      <c r="G19" s="15">
        <v>2401822.69</v>
      </c>
      <c r="H19" s="15">
        <v>109619.31</v>
      </c>
    </row>
    <row r="20" spans="1:8" x14ac:dyDescent="0.2">
      <c r="A20" s="5"/>
      <c r="B20" s="11" t="s">
        <v>81</v>
      </c>
      <c r="C20" s="15">
        <v>422000</v>
      </c>
      <c r="D20" s="15">
        <v>-165331.91</v>
      </c>
      <c r="E20" s="15">
        <v>256668.09</v>
      </c>
      <c r="F20" s="15">
        <v>239510.53</v>
      </c>
      <c r="G20" s="15">
        <v>239510.53</v>
      </c>
      <c r="H20" s="15">
        <v>17157.560000000001</v>
      </c>
    </row>
    <row r="21" spans="1:8" x14ac:dyDescent="0.2">
      <c r="A21" s="5"/>
      <c r="B21" s="11" t="s">
        <v>82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5"/>
      <c r="B22" s="11" t="s">
        <v>83</v>
      </c>
      <c r="C22" s="15">
        <v>81600</v>
      </c>
      <c r="D22" s="15">
        <v>19619.61</v>
      </c>
      <c r="E22" s="15">
        <v>101219.61</v>
      </c>
      <c r="F22" s="15">
        <v>97948.58</v>
      </c>
      <c r="G22" s="15">
        <v>97948.58</v>
      </c>
      <c r="H22" s="15">
        <v>3271.03</v>
      </c>
    </row>
    <row r="23" spans="1:8" x14ac:dyDescent="0.2">
      <c r="A23" s="50" t="s">
        <v>63</v>
      </c>
      <c r="B23" s="7"/>
      <c r="C23" s="15">
        <f t="shared" ref="C23:H23" si="2">SUM(C24:C32)</f>
        <v>12889362.369999999</v>
      </c>
      <c r="D23" s="15">
        <f t="shared" si="2"/>
        <v>5320196.6199999992</v>
      </c>
      <c r="E23" s="15">
        <f t="shared" si="2"/>
        <v>18209558.990000002</v>
      </c>
      <c r="F23" s="15">
        <f t="shared" si="2"/>
        <v>16628433.880000001</v>
      </c>
      <c r="G23" s="15">
        <f t="shared" si="2"/>
        <v>16023934.170000002</v>
      </c>
      <c r="H23" s="15">
        <f t="shared" si="2"/>
        <v>1581125.11</v>
      </c>
    </row>
    <row r="24" spans="1:8" x14ac:dyDescent="0.2">
      <c r="A24" s="5"/>
      <c r="B24" s="11" t="s">
        <v>84</v>
      </c>
      <c r="C24" s="15">
        <v>793064.56</v>
      </c>
      <c r="D24" s="15">
        <v>3921198.02</v>
      </c>
      <c r="E24" s="15">
        <v>4714262.58</v>
      </c>
      <c r="F24" s="15">
        <v>3790138.17</v>
      </c>
      <c r="G24" s="15">
        <v>3799084.72</v>
      </c>
      <c r="H24" s="15">
        <v>924124.41</v>
      </c>
    </row>
    <row r="25" spans="1:8" x14ac:dyDescent="0.2">
      <c r="A25" s="5"/>
      <c r="B25" s="11" t="s">
        <v>85</v>
      </c>
      <c r="C25" s="15">
        <v>750000</v>
      </c>
      <c r="D25" s="15">
        <v>265748.40999999997</v>
      </c>
      <c r="E25" s="15">
        <v>1015748.41</v>
      </c>
      <c r="F25" s="15">
        <v>913734.11</v>
      </c>
      <c r="G25" s="15">
        <v>913734.11</v>
      </c>
      <c r="H25" s="15">
        <v>102014.3</v>
      </c>
    </row>
    <row r="26" spans="1:8" x14ac:dyDescent="0.2">
      <c r="A26" s="5"/>
      <c r="B26" s="11" t="s">
        <v>86</v>
      </c>
      <c r="C26" s="15">
        <v>1294928.23</v>
      </c>
      <c r="D26" s="15">
        <v>2497958.4900000002</v>
      </c>
      <c r="E26" s="15">
        <v>3792886.72</v>
      </c>
      <c r="F26" s="15">
        <v>3929903.14</v>
      </c>
      <c r="G26" s="15">
        <v>3380991.14</v>
      </c>
      <c r="H26" s="15">
        <v>-137016.42000000001</v>
      </c>
    </row>
    <row r="27" spans="1:8" x14ac:dyDescent="0.2">
      <c r="A27" s="5"/>
      <c r="B27" s="11" t="s">
        <v>87</v>
      </c>
      <c r="C27" s="15">
        <v>499960.27</v>
      </c>
      <c r="D27" s="15">
        <v>22608.46</v>
      </c>
      <c r="E27" s="15">
        <v>522568.73</v>
      </c>
      <c r="F27" s="15">
        <v>505323.33</v>
      </c>
      <c r="G27" s="15">
        <v>505323.33</v>
      </c>
      <c r="H27" s="15">
        <v>17245.400000000001</v>
      </c>
    </row>
    <row r="28" spans="1:8" x14ac:dyDescent="0.2">
      <c r="A28" s="5"/>
      <c r="B28" s="11" t="s">
        <v>88</v>
      </c>
      <c r="C28" s="15">
        <v>1101335.26</v>
      </c>
      <c r="D28" s="15">
        <v>184589.01</v>
      </c>
      <c r="E28" s="15">
        <v>1285924.27</v>
      </c>
      <c r="F28" s="15">
        <v>1124660.3400000001</v>
      </c>
      <c r="G28" s="15">
        <v>1124460.3400000001</v>
      </c>
      <c r="H28" s="15">
        <v>161263.93</v>
      </c>
    </row>
    <row r="29" spans="1:8" x14ac:dyDescent="0.2">
      <c r="A29" s="5"/>
      <c r="B29" s="11" t="s">
        <v>89</v>
      </c>
      <c r="C29" s="15">
        <v>147000</v>
      </c>
      <c r="D29" s="15">
        <v>90264.83</v>
      </c>
      <c r="E29" s="15">
        <v>237264.83</v>
      </c>
      <c r="F29" s="15">
        <v>237130.9</v>
      </c>
      <c r="G29" s="15">
        <v>237130.9</v>
      </c>
      <c r="H29" s="15">
        <v>133.93</v>
      </c>
    </row>
    <row r="30" spans="1:8" x14ac:dyDescent="0.2">
      <c r="A30" s="5"/>
      <c r="B30" s="11" t="s">
        <v>90</v>
      </c>
      <c r="C30" s="15">
        <v>380793.2</v>
      </c>
      <c r="D30" s="15">
        <v>-182473.69</v>
      </c>
      <c r="E30" s="15">
        <v>198319.51</v>
      </c>
      <c r="F30" s="15">
        <v>151506.5</v>
      </c>
      <c r="G30" s="15">
        <v>151506.5</v>
      </c>
      <c r="H30" s="15">
        <v>46813.01</v>
      </c>
    </row>
    <row r="31" spans="1:8" x14ac:dyDescent="0.2">
      <c r="A31" s="5"/>
      <c r="B31" s="11" t="s">
        <v>91</v>
      </c>
      <c r="C31" s="15">
        <v>4241500</v>
      </c>
      <c r="D31" s="15">
        <v>-3102205.32</v>
      </c>
      <c r="E31" s="15">
        <v>1139294.68</v>
      </c>
      <c r="F31" s="15">
        <v>724935.31</v>
      </c>
      <c r="G31" s="15">
        <v>724935.31</v>
      </c>
      <c r="H31" s="15">
        <v>414359.37</v>
      </c>
    </row>
    <row r="32" spans="1:8" x14ac:dyDescent="0.2">
      <c r="A32" s="5"/>
      <c r="B32" s="11" t="s">
        <v>19</v>
      </c>
      <c r="C32" s="15">
        <v>3680780.85</v>
      </c>
      <c r="D32" s="15">
        <v>1622508.41</v>
      </c>
      <c r="E32" s="15">
        <v>5303289.26</v>
      </c>
      <c r="F32" s="15">
        <v>5251102.08</v>
      </c>
      <c r="G32" s="15">
        <v>5186767.82</v>
      </c>
      <c r="H32" s="15">
        <v>52187.18</v>
      </c>
    </row>
    <row r="33" spans="1:8" x14ac:dyDescent="0.2">
      <c r="A33" s="50" t="s">
        <v>64</v>
      </c>
      <c r="B33" s="7"/>
      <c r="C33" s="15">
        <f t="shared" ref="C33:H33" si="3">SUM(C34:C42)</f>
        <v>41310289.620000005</v>
      </c>
      <c r="D33" s="15">
        <f t="shared" si="3"/>
        <v>1341343.1800000002</v>
      </c>
      <c r="E33" s="15">
        <f t="shared" si="3"/>
        <v>42651632.799999997</v>
      </c>
      <c r="F33" s="15">
        <f t="shared" si="3"/>
        <v>43603226.130000003</v>
      </c>
      <c r="G33" s="15">
        <f t="shared" si="3"/>
        <v>41388485.410000004</v>
      </c>
      <c r="H33" s="15">
        <f t="shared" si="3"/>
        <v>-951593.33</v>
      </c>
    </row>
    <row r="34" spans="1:8" x14ac:dyDescent="0.2">
      <c r="A34" s="5"/>
      <c r="B34" s="11" t="s">
        <v>92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5"/>
      <c r="B35" s="11" t="s">
        <v>93</v>
      </c>
      <c r="C35" s="15">
        <v>17276894.43</v>
      </c>
      <c r="D35" s="15">
        <v>164440.03</v>
      </c>
      <c r="E35" s="15">
        <v>17441334.460000001</v>
      </c>
      <c r="F35" s="15">
        <v>17958962.899999999</v>
      </c>
      <c r="G35" s="15">
        <v>17285393.420000002</v>
      </c>
      <c r="H35" s="15">
        <v>-517628.44</v>
      </c>
    </row>
    <row r="36" spans="1:8" x14ac:dyDescent="0.2">
      <c r="A36" s="5"/>
      <c r="B36" s="11" t="s">
        <v>94</v>
      </c>
      <c r="C36" s="15">
        <v>10000</v>
      </c>
      <c r="D36" s="15">
        <v>-5000</v>
      </c>
      <c r="E36" s="15">
        <v>5000</v>
      </c>
      <c r="F36" s="15">
        <v>1681.08</v>
      </c>
      <c r="G36" s="15">
        <v>1681.08</v>
      </c>
      <c r="H36" s="15">
        <v>3318.92</v>
      </c>
    </row>
    <row r="37" spans="1:8" x14ac:dyDescent="0.2">
      <c r="A37" s="5"/>
      <c r="B37" s="11" t="s">
        <v>95</v>
      </c>
      <c r="C37" s="15">
        <v>23734395.190000001</v>
      </c>
      <c r="D37" s="15">
        <v>1121760.04</v>
      </c>
      <c r="E37" s="15">
        <v>24856155.23</v>
      </c>
      <c r="F37" s="15">
        <v>25310317.440000001</v>
      </c>
      <c r="G37" s="15">
        <v>23769146.199999999</v>
      </c>
      <c r="H37" s="15">
        <v>-454162.21</v>
      </c>
    </row>
    <row r="38" spans="1:8" x14ac:dyDescent="0.2">
      <c r="A38" s="5"/>
      <c r="B38" s="11" t="s">
        <v>41</v>
      </c>
      <c r="C38" s="15">
        <v>144000</v>
      </c>
      <c r="D38" s="15">
        <v>18143.11</v>
      </c>
      <c r="E38" s="15">
        <v>162143.10999999999</v>
      </c>
      <c r="F38" s="15">
        <v>151325.12</v>
      </c>
      <c r="G38" s="15">
        <v>151325.12</v>
      </c>
      <c r="H38" s="15">
        <v>10817.99</v>
      </c>
    </row>
    <row r="39" spans="1:8" x14ac:dyDescent="0.2">
      <c r="A39" s="5"/>
      <c r="B39" s="11" t="s">
        <v>96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5"/>
      <c r="B40" s="11" t="s">
        <v>97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5"/>
      <c r="B41" s="11" t="s">
        <v>37</v>
      </c>
      <c r="C41" s="15">
        <v>145000</v>
      </c>
      <c r="D41" s="15">
        <v>42000</v>
      </c>
      <c r="E41" s="15">
        <v>187000</v>
      </c>
      <c r="F41" s="15">
        <v>180939.59</v>
      </c>
      <c r="G41" s="15">
        <v>180939.59</v>
      </c>
      <c r="H41" s="15">
        <v>6060.41</v>
      </c>
    </row>
    <row r="42" spans="1:8" x14ac:dyDescent="0.2">
      <c r="A42" s="5"/>
      <c r="B42" s="11" t="s">
        <v>98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</row>
    <row r="43" spans="1:8" x14ac:dyDescent="0.2">
      <c r="A43" s="50" t="s">
        <v>65</v>
      </c>
      <c r="B43" s="7"/>
      <c r="C43" s="15">
        <f t="shared" ref="C43:H43" si="4">SUM(C44:C52)</f>
        <v>2223088.73</v>
      </c>
      <c r="D43" s="15">
        <f t="shared" si="4"/>
        <v>1537067.4</v>
      </c>
      <c r="E43" s="15">
        <f t="shared" si="4"/>
        <v>3760156.13</v>
      </c>
      <c r="F43" s="15">
        <f t="shared" si="4"/>
        <v>3562959.29</v>
      </c>
      <c r="G43" s="15">
        <f t="shared" si="4"/>
        <v>3562959.29</v>
      </c>
      <c r="H43" s="15">
        <f t="shared" si="4"/>
        <v>197196.84</v>
      </c>
    </row>
    <row r="44" spans="1:8" x14ac:dyDescent="0.2">
      <c r="A44" s="5"/>
      <c r="B44" s="11" t="s">
        <v>99</v>
      </c>
      <c r="C44" s="15">
        <v>275088.73</v>
      </c>
      <c r="D44" s="15">
        <v>436492.49</v>
      </c>
      <c r="E44" s="15">
        <v>711581.22</v>
      </c>
      <c r="F44" s="15">
        <v>566802.43999999994</v>
      </c>
      <c r="G44" s="15">
        <v>566802.43999999994</v>
      </c>
      <c r="H44" s="15">
        <v>144778.78</v>
      </c>
    </row>
    <row r="45" spans="1:8" x14ac:dyDescent="0.2">
      <c r="A45" s="5"/>
      <c r="B45" s="11" t="s">
        <v>100</v>
      </c>
      <c r="C45" s="15">
        <v>50000</v>
      </c>
      <c r="D45" s="15">
        <v>-33715.800000000003</v>
      </c>
      <c r="E45" s="15">
        <v>16284.2</v>
      </c>
      <c r="F45" s="15">
        <v>0</v>
      </c>
      <c r="G45" s="15">
        <v>0</v>
      </c>
      <c r="H45" s="15">
        <v>16284.2</v>
      </c>
    </row>
    <row r="46" spans="1:8" x14ac:dyDescent="0.2">
      <c r="A46" s="5"/>
      <c r="B46" s="11" t="s">
        <v>101</v>
      </c>
      <c r="C46" s="15">
        <v>6000</v>
      </c>
      <c r="D46" s="15">
        <v>54000</v>
      </c>
      <c r="E46" s="15">
        <v>60000</v>
      </c>
      <c r="F46" s="15">
        <v>46789.01</v>
      </c>
      <c r="G46" s="15">
        <v>46789.01</v>
      </c>
      <c r="H46" s="15">
        <v>13210.99</v>
      </c>
    </row>
    <row r="47" spans="1:8" x14ac:dyDescent="0.2">
      <c r="A47" s="5"/>
      <c r="B47" s="11" t="s">
        <v>102</v>
      </c>
      <c r="C47" s="15">
        <v>770000</v>
      </c>
      <c r="D47" s="15">
        <v>-21092</v>
      </c>
      <c r="E47" s="15">
        <v>748908</v>
      </c>
      <c r="F47" s="15">
        <v>748908</v>
      </c>
      <c r="G47" s="15">
        <v>748908</v>
      </c>
      <c r="H47" s="15">
        <v>0</v>
      </c>
    </row>
    <row r="48" spans="1:8" x14ac:dyDescent="0.2">
      <c r="A48" s="5"/>
      <c r="B48" s="11" t="s">
        <v>103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</row>
    <row r="49" spans="1:8" x14ac:dyDescent="0.2">
      <c r="A49" s="5"/>
      <c r="B49" s="11" t="s">
        <v>104</v>
      </c>
      <c r="C49" s="15">
        <v>79000</v>
      </c>
      <c r="D49" s="15">
        <v>2113282.71</v>
      </c>
      <c r="E49" s="15">
        <v>2192282.71</v>
      </c>
      <c r="F49" s="15">
        <v>2174772.7200000002</v>
      </c>
      <c r="G49" s="15">
        <v>2174772.7200000002</v>
      </c>
      <c r="H49" s="15">
        <v>17509.990000000002</v>
      </c>
    </row>
    <row r="50" spans="1:8" x14ac:dyDescent="0.2">
      <c r="A50" s="5"/>
      <c r="B50" s="11" t="s">
        <v>105</v>
      </c>
      <c r="C50" s="15">
        <v>5000</v>
      </c>
      <c r="D50" s="15">
        <v>-5000</v>
      </c>
      <c r="E50" s="15">
        <v>0</v>
      </c>
      <c r="F50" s="15">
        <v>1000</v>
      </c>
      <c r="G50" s="15">
        <v>1000</v>
      </c>
      <c r="H50" s="15">
        <v>-1000</v>
      </c>
    </row>
    <row r="51" spans="1:8" x14ac:dyDescent="0.2">
      <c r="A51" s="5"/>
      <c r="B51" s="11" t="s">
        <v>106</v>
      </c>
      <c r="C51" s="15">
        <v>1000000</v>
      </c>
      <c r="D51" s="15">
        <v>-1000000</v>
      </c>
      <c r="E51" s="15">
        <v>0</v>
      </c>
      <c r="F51" s="15">
        <v>0</v>
      </c>
      <c r="G51" s="15">
        <v>0</v>
      </c>
      <c r="H51" s="15">
        <v>0</v>
      </c>
    </row>
    <row r="52" spans="1:8" x14ac:dyDescent="0.2">
      <c r="A52" s="5"/>
      <c r="B52" s="11" t="s">
        <v>107</v>
      </c>
      <c r="C52" s="15">
        <v>38000</v>
      </c>
      <c r="D52" s="15">
        <v>-6900</v>
      </c>
      <c r="E52" s="15">
        <v>31100</v>
      </c>
      <c r="F52" s="15">
        <v>24687.119999999999</v>
      </c>
      <c r="G52" s="15">
        <v>24687.119999999999</v>
      </c>
      <c r="H52" s="15">
        <v>6412.88</v>
      </c>
    </row>
    <row r="53" spans="1:8" x14ac:dyDescent="0.2">
      <c r="A53" s="50" t="s">
        <v>66</v>
      </c>
      <c r="B53" s="7"/>
      <c r="C53" s="15">
        <f t="shared" ref="C53:H53" si="5">SUM(C54:C56)</f>
        <v>31553554.100000001</v>
      </c>
      <c r="D53" s="15">
        <f t="shared" si="5"/>
        <v>5920233.4199999999</v>
      </c>
      <c r="E53" s="15">
        <f t="shared" si="5"/>
        <v>37473787.520000003</v>
      </c>
      <c r="F53" s="15">
        <f t="shared" si="5"/>
        <v>27405032.91</v>
      </c>
      <c r="G53" s="15">
        <f t="shared" si="5"/>
        <v>26455800.669999998</v>
      </c>
      <c r="H53" s="15">
        <f t="shared" si="5"/>
        <v>10068754.610000001</v>
      </c>
    </row>
    <row r="54" spans="1:8" x14ac:dyDescent="0.2">
      <c r="A54" s="5"/>
      <c r="B54" s="11" t="s">
        <v>108</v>
      </c>
      <c r="C54" s="15">
        <v>31553554.100000001</v>
      </c>
      <c r="D54" s="15">
        <v>4720233.42</v>
      </c>
      <c r="E54" s="15">
        <v>36273787.520000003</v>
      </c>
      <c r="F54" s="15">
        <v>26208692.710000001</v>
      </c>
      <c r="G54" s="15">
        <v>25259460.469999999</v>
      </c>
      <c r="H54" s="15">
        <v>10065094.810000001</v>
      </c>
    </row>
    <row r="55" spans="1:8" x14ac:dyDescent="0.2">
      <c r="A55" s="5"/>
      <c r="B55" s="11" t="s">
        <v>109</v>
      </c>
      <c r="C55" s="15">
        <v>0</v>
      </c>
      <c r="D55" s="15">
        <v>1200000</v>
      </c>
      <c r="E55" s="15">
        <v>1200000</v>
      </c>
      <c r="F55" s="15">
        <v>1196340.2</v>
      </c>
      <c r="G55" s="15">
        <v>1196340.2</v>
      </c>
      <c r="H55" s="15">
        <v>3659.8</v>
      </c>
    </row>
    <row r="56" spans="1:8" x14ac:dyDescent="0.2">
      <c r="A56" s="5"/>
      <c r="B56" s="11" t="s">
        <v>110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</row>
    <row r="57" spans="1:8" x14ac:dyDescent="0.2">
      <c r="A57" s="50" t="s">
        <v>67</v>
      </c>
      <c r="B57" s="7"/>
      <c r="C57" s="15">
        <f t="shared" ref="C57:H57" si="6">SUM(C58:C64)</f>
        <v>0</v>
      </c>
      <c r="D57" s="15">
        <f t="shared" si="6"/>
        <v>1748260.05</v>
      </c>
      <c r="E57" s="15">
        <f t="shared" si="6"/>
        <v>1748260.05</v>
      </c>
      <c r="F57" s="15">
        <f t="shared" si="6"/>
        <v>1641326.92</v>
      </c>
      <c r="G57" s="15">
        <f t="shared" si="6"/>
        <v>1641326.92</v>
      </c>
      <c r="H57" s="15">
        <f t="shared" si="6"/>
        <v>106933.13</v>
      </c>
    </row>
    <row r="58" spans="1:8" x14ac:dyDescent="0.2">
      <c r="A58" s="5"/>
      <c r="B58" s="11" t="s">
        <v>111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1:8" x14ac:dyDescent="0.2">
      <c r="A59" s="5"/>
      <c r="B59" s="11" t="s">
        <v>112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1:8" x14ac:dyDescent="0.2">
      <c r="A60" s="5"/>
      <c r="B60" s="11" t="s">
        <v>113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1:8" x14ac:dyDescent="0.2">
      <c r="A61" s="5"/>
      <c r="B61" s="11" t="s">
        <v>114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1:8" x14ac:dyDescent="0.2">
      <c r="A62" s="5"/>
      <c r="B62" s="11" t="s">
        <v>115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1:8" x14ac:dyDescent="0.2">
      <c r="A63" s="5"/>
      <c r="B63" s="11" t="s">
        <v>116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1:8" x14ac:dyDescent="0.2">
      <c r="A64" s="5"/>
      <c r="B64" s="11" t="s">
        <v>117</v>
      </c>
      <c r="C64" s="15">
        <v>0</v>
      </c>
      <c r="D64" s="15">
        <v>1748260.05</v>
      </c>
      <c r="E64" s="15">
        <v>1748260.05</v>
      </c>
      <c r="F64" s="15">
        <v>1641326.92</v>
      </c>
      <c r="G64" s="15">
        <v>1641326.92</v>
      </c>
      <c r="H64" s="15">
        <v>106933.13</v>
      </c>
    </row>
    <row r="65" spans="1:8" x14ac:dyDescent="0.2">
      <c r="A65" s="50" t="s">
        <v>68</v>
      </c>
      <c r="B65" s="7"/>
      <c r="C65" s="15">
        <f t="shared" ref="C65:H65" si="7">SUM(C66:C68)</f>
        <v>310000</v>
      </c>
      <c r="D65" s="15">
        <f t="shared" si="7"/>
        <v>576178.01</v>
      </c>
      <c r="E65" s="15">
        <f t="shared" si="7"/>
        <v>886178.01</v>
      </c>
      <c r="F65" s="15">
        <f t="shared" si="7"/>
        <v>396583.36</v>
      </c>
      <c r="G65" s="15">
        <f t="shared" si="7"/>
        <v>396583.36</v>
      </c>
      <c r="H65" s="15">
        <f t="shared" si="7"/>
        <v>489594.65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1:8" x14ac:dyDescent="0.2">
      <c r="A67" s="5"/>
      <c r="B67" s="11" t="s">
        <v>39</v>
      </c>
      <c r="C67" s="15">
        <v>310000</v>
      </c>
      <c r="D67" s="15">
        <v>576178.01</v>
      </c>
      <c r="E67" s="15">
        <v>886178.01</v>
      </c>
      <c r="F67" s="15">
        <v>396583.36</v>
      </c>
      <c r="G67" s="15">
        <v>396583.36</v>
      </c>
      <c r="H67" s="15">
        <v>489594.65</v>
      </c>
    </row>
    <row r="68" spans="1:8" x14ac:dyDescent="0.2">
      <c r="A68" s="5"/>
      <c r="B68" s="11" t="s">
        <v>40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1:8" x14ac:dyDescent="0.2">
      <c r="A69" s="50" t="s">
        <v>69</v>
      </c>
      <c r="B69" s="7"/>
      <c r="C69" s="15">
        <f t="shared" ref="C69:H69" si="8">SUM(C70:C76)</f>
        <v>0</v>
      </c>
      <c r="D69" s="15">
        <f t="shared" si="8"/>
        <v>0</v>
      </c>
      <c r="E69" s="15">
        <f t="shared" si="8"/>
        <v>0</v>
      </c>
      <c r="F69" s="15">
        <f t="shared" si="8"/>
        <v>0</v>
      </c>
      <c r="G69" s="15">
        <f t="shared" si="8"/>
        <v>0</v>
      </c>
      <c r="H69" s="15">
        <f t="shared" si="8"/>
        <v>0</v>
      </c>
    </row>
    <row r="70" spans="1:8" x14ac:dyDescent="0.2">
      <c r="A70" s="5"/>
      <c r="B70" s="11" t="s">
        <v>118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1:8" x14ac:dyDescent="0.2">
      <c r="A71" s="5"/>
      <c r="B71" s="11" t="s">
        <v>119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</row>
    <row r="72" spans="1:8" x14ac:dyDescent="0.2">
      <c r="A72" s="5"/>
      <c r="B72" s="11" t="s">
        <v>120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1:8" x14ac:dyDescent="0.2">
      <c r="A73" s="5"/>
      <c r="B73" s="11" t="s">
        <v>121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1:8" x14ac:dyDescent="0.2">
      <c r="A74" s="5"/>
      <c r="B74" s="11" t="s">
        <v>122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1:8" x14ac:dyDescent="0.2">
      <c r="A75" s="5"/>
      <c r="B75" s="11" t="s">
        <v>123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1:8" x14ac:dyDescent="0.2">
      <c r="A76" s="6"/>
      <c r="B76" s="12" t="s">
        <v>124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</row>
    <row r="77" spans="1:8" x14ac:dyDescent="0.2">
      <c r="A77" s="8"/>
      <c r="B77" s="13" t="s">
        <v>53</v>
      </c>
      <c r="C77" s="17">
        <f t="shared" ref="C77:H77" si="9">C69+C65+C57+C53+C43+C33+C23+C13+C5</f>
        <v>126265515.87</v>
      </c>
      <c r="D77" s="17">
        <f t="shared" si="9"/>
        <v>15616247.74</v>
      </c>
      <c r="E77" s="17">
        <f t="shared" si="9"/>
        <v>141881763.60999998</v>
      </c>
      <c r="F77" s="17">
        <f t="shared" si="9"/>
        <v>128843917.70999999</v>
      </c>
      <c r="G77" s="17">
        <f t="shared" si="9"/>
        <v>125041609.48</v>
      </c>
      <c r="H77" s="17">
        <f t="shared" si="9"/>
        <v>13037845.9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63">
        <v>92178873.040000007</v>
      </c>
      <c r="D6" s="63">
        <v>5834508.8600000003</v>
      </c>
      <c r="E6" s="63">
        <v>98013381.900000006</v>
      </c>
      <c r="F6" s="63">
        <v>95838015.230000004</v>
      </c>
      <c r="G6" s="63">
        <v>92984939.239999995</v>
      </c>
      <c r="H6" s="63">
        <v>2175366.67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63">
        <v>33776642.829999998</v>
      </c>
      <c r="D8" s="63">
        <v>9205560.8699999992</v>
      </c>
      <c r="E8" s="63">
        <v>42982203.700000003</v>
      </c>
      <c r="F8" s="63">
        <v>32609319.120000001</v>
      </c>
      <c r="G8" s="63">
        <v>31660086.879999999</v>
      </c>
      <c r="H8" s="63">
        <v>10372884.58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63">
        <v>310000</v>
      </c>
      <c r="D14" s="63">
        <v>576178.01</v>
      </c>
      <c r="E14" s="63">
        <v>886178.01</v>
      </c>
      <c r="F14" s="63">
        <v>396583.36</v>
      </c>
      <c r="G14" s="63">
        <v>396583.36</v>
      </c>
      <c r="H14" s="63">
        <v>489594.65</v>
      </c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53</v>
      </c>
      <c r="C16" s="17">
        <f t="shared" ref="C16:H16" si="0">C14+C12+C10+C8+C6</f>
        <v>126265515.87</v>
      </c>
      <c r="D16" s="17">
        <f t="shared" si="0"/>
        <v>15616247.739999998</v>
      </c>
      <c r="E16" s="17">
        <f t="shared" si="0"/>
        <v>141881763.61000001</v>
      </c>
      <c r="F16" s="17">
        <f t="shared" si="0"/>
        <v>128843917.71000001</v>
      </c>
      <c r="G16" s="17">
        <f t="shared" si="0"/>
        <v>125041609.47999999</v>
      </c>
      <c r="H16" s="17">
        <f t="shared" si="0"/>
        <v>13037845.9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workbookViewId="0">
      <selection activeCell="H22" sqref="H22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160</v>
      </c>
      <c r="B1" s="53"/>
      <c r="C1" s="53"/>
      <c r="D1" s="53"/>
      <c r="E1" s="53"/>
      <c r="F1" s="53"/>
      <c r="G1" s="53"/>
      <c r="H1" s="54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133</v>
      </c>
      <c r="B7" s="24"/>
      <c r="C7" s="15">
        <v>11897223.18</v>
      </c>
      <c r="D7" s="15">
        <v>-897816.37</v>
      </c>
      <c r="E7" s="15">
        <v>10999406.810000001</v>
      </c>
      <c r="F7" s="15">
        <v>10630645.710000001</v>
      </c>
      <c r="G7" s="15">
        <v>10630645.710000001</v>
      </c>
      <c r="H7" s="15">
        <v>368761.1</v>
      </c>
    </row>
    <row r="8" spans="1:8" x14ac:dyDescent="0.2">
      <c r="A8" s="4" t="s">
        <v>134</v>
      </c>
      <c r="B8" s="24"/>
      <c r="C8" s="15">
        <v>2813769.95</v>
      </c>
      <c r="D8" s="15">
        <v>-11782.41</v>
      </c>
      <c r="E8" s="15">
        <v>2801987.54</v>
      </c>
      <c r="F8" s="15">
        <v>2795809.92</v>
      </c>
      <c r="G8" s="15">
        <v>2795809.92</v>
      </c>
      <c r="H8" s="15">
        <v>6177.62</v>
      </c>
    </row>
    <row r="9" spans="1:8" x14ac:dyDescent="0.2">
      <c r="A9" s="4" t="s">
        <v>135</v>
      </c>
      <c r="B9" s="24"/>
      <c r="C9" s="15">
        <v>1524229.72</v>
      </c>
      <c r="D9" s="15">
        <v>-1008378.63</v>
      </c>
      <c r="E9" s="15">
        <v>515851.09</v>
      </c>
      <c r="F9" s="15">
        <v>509606.71</v>
      </c>
      <c r="G9" s="15">
        <v>509606.71</v>
      </c>
      <c r="H9" s="15">
        <v>6244.38</v>
      </c>
    </row>
    <row r="10" spans="1:8" x14ac:dyDescent="0.2">
      <c r="A10" s="4" t="s">
        <v>136</v>
      </c>
      <c r="B10" s="24"/>
      <c r="C10" s="15">
        <v>815033.33</v>
      </c>
      <c r="D10" s="15">
        <v>-52334.38</v>
      </c>
      <c r="E10" s="15">
        <v>762698.95</v>
      </c>
      <c r="F10" s="15">
        <v>760014.82</v>
      </c>
      <c r="G10" s="15">
        <v>760014.82</v>
      </c>
      <c r="H10" s="15">
        <v>2684.13</v>
      </c>
    </row>
    <row r="11" spans="1:8" x14ac:dyDescent="0.2">
      <c r="A11" s="4" t="s">
        <v>137</v>
      </c>
      <c r="B11" s="24"/>
      <c r="C11" s="15">
        <v>700800</v>
      </c>
      <c r="D11" s="15">
        <v>148175.15</v>
      </c>
      <c r="E11" s="15">
        <v>848975.15</v>
      </c>
      <c r="F11" s="15">
        <v>786198.61</v>
      </c>
      <c r="G11" s="15">
        <v>786198.61</v>
      </c>
      <c r="H11" s="15">
        <v>62776.54</v>
      </c>
    </row>
    <row r="12" spans="1:8" x14ac:dyDescent="0.2">
      <c r="A12" s="4" t="s">
        <v>138</v>
      </c>
      <c r="B12" s="24"/>
      <c r="C12" s="15">
        <v>1085926.67</v>
      </c>
      <c r="D12" s="15">
        <v>1440156.59</v>
      </c>
      <c r="E12" s="15">
        <v>2526083.2599999998</v>
      </c>
      <c r="F12" s="15">
        <v>913268.43</v>
      </c>
      <c r="G12" s="15">
        <v>913268.43</v>
      </c>
      <c r="H12" s="15">
        <v>1612814.83</v>
      </c>
    </row>
    <row r="13" spans="1:8" x14ac:dyDescent="0.2">
      <c r="A13" s="4" t="s">
        <v>139</v>
      </c>
      <c r="B13" s="24"/>
      <c r="C13" s="15">
        <v>654054.32999999996</v>
      </c>
      <c r="D13" s="15">
        <v>-232906.31</v>
      </c>
      <c r="E13" s="15">
        <v>421148.02</v>
      </c>
      <c r="F13" s="15">
        <v>417785.34</v>
      </c>
      <c r="G13" s="15">
        <v>417785.34</v>
      </c>
      <c r="H13" s="15">
        <v>3362.68</v>
      </c>
    </row>
    <row r="14" spans="1:8" x14ac:dyDescent="0.2">
      <c r="A14" s="4" t="s">
        <v>140</v>
      </c>
      <c r="B14" s="24"/>
      <c r="C14" s="15">
        <v>3574121.6</v>
      </c>
      <c r="D14" s="15">
        <v>-282613.99</v>
      </c>
      <c r="E14" s="15">
        <v>3291507.61</v>
      </c>
      <c r="F14" s="15">
        <v>3295372.18</v>
      </c>
      <c r="G14" s="15">
        <v>3295372.18</v>
      </c>
      <c r="H14" s="15">
        <v>-3864.57</v>
      </c>
    </row>
    <row r="15" spans="1:8" x14ac:dyDescent="0.2">
      <c r="A15" s="4" t="s">
        <v>141</v>
      </c>
      <c r="B15" s="24"/>
      <c r="C15" s="15">
        <v>2349378.33</v>
      </c>
      <c r="D15" s="15">
        <v>-138272.57</v>
      </c>
      <c r="E15" s="15">
        <v>2211105.7599999998</v>
      </c>
      <c r="F15" s="15">
        <v>2192404.48</v>
      </c>
      <c r="G15" s="15">
        <v>2192404.48</v>
      </c>
      <c r="H15" s="15">
        <v>18701.28</v>
      </c>
    </row>
    <row r="16" spans="1:8" x14ac:dyDescent="0.2">
      <c r="A16" s="4" t="s">
        <v>142</v>
      </c>
      <c r="B16" s="24"/>
      <c r="C16" s="15">
        <v>9436521.0899999999</v>
      </c>
      <c r="D16" s="15">
        <v>597409.59</v>
      </c>
      <c r="E16" s="15">
        <v>10033930.68</v>
      </c>
      <c r="F16" s="15">
        <v>8974857.7599999998</v>
      </c>
      <c r="G16" s="15">
        <v>8919470.0500000007</v>
      </c>
      <c r="H16" s="15">
        <v>1059072.92</v>
      </c>
    </row>
    <row r="17" spans="1:8" x14ac:dyDescent="0.2">
      <c r="A17" s="4" t="s">
        <v>143</v>
      </c>
      <c r="B17" s="24"/>
      <c r="C17" s="15">
        <v>168398.87</v>
      </c>
      <c r="D17" s="15">
        <v>-7804.45</v>
      </c>
      <c r="E17" s="15">
        <v>160594.42000000001</v>
      </c>
      <c r="F17" s="15">
        <v>160284.76</v>
      </c>
      <c r="G17" s="15">
        <v>160284.76</v>
      </c>
      <c r="H17" s="15">
        <v>309.66000000000003</v>
      </c>
    </row>
    <row r="18" spans="1:8" x14ac:dyDescent="0.2">
      <c r="A18" s="4" t="s">
        <v>144</v>
      </c>
      <c r="B18" s="24"/>
      <c r="C18" s="15">
        <v>6581165.8700000001</v>
      </c>
      <c r="D18" s="15">
        <v>-2021200.49</v>
      </c>
      <c r="E18" s="15">
        <v>4559965.38</v>
      </c>
      <c r="F18" s="15">
        <v>4100299.97</v>
      </c>
      <c r="G18" s="15">
        <v>4082364.41</v>
      </c>
      <c r="H18" s="15">
        <v>459665.41</v>
      </c>
    </row>
    <row r="19" spans="1:8" x14ac:dyDescent="0.2">
      <c r="A19" s="4" t="s">
        <v>145</v>
      </c>
      <c r="B19" s="24"/>
      <c r="C19" s="15">
        <v>2565720.4</v>
      </c>
      <c r="D19" s="15">
        <v>348385.25</v>
      </c>
      <c r="E19" s="15">
        <v>2914105.65</v>
      </c>
      <c r="F19" s="15">
        <v>2846241.87</v>
      </c>
      <c r="G19" s="15">
        <v>2846241.87</v>
      </c>
      <c r="H19" s="15">
        <v>67863.78</v>
      </c>
    </row>
    <row r="20" spans="1:8" x14ac:dyDescent="0.2">
      <c r="A20" s="4" t="s">
        <v>146</v>
      </c>
      <c r="B20" s="24"/>
      <c r="C20" s="15">
        <v>2940817.37</v>
      </c>
      <c r="D20" s="15">
        <v>29926.53</v>
      </c>
      <c r="E20" s="15">
        <v>2970743.9</v>
      </c>
      <c r="F20" s="15">
        <v>2884941.04</v>
      </c>
      <c r="G20" s="15">
        <v>2884941.04</v>
      </c>
      <c r="H20" s="15">
        <v>85802.86</v>
      </c>
    </row>
    <row r="21" spans="1:8" x14ac:dyDescent="0.2">
      <c r="A21" s="4" t="s">
        <v>147</v>
      </c>
      <c r="B21" s="24"/>
      <c r="C21" s="15">
        <v>5760437.04</v>
      </c>
      <c r="D21" s="15">
        <v>95626.37</v>
      </c>
      <c r="E21" s="15">
        <v>5856063.4100000001</v>
      </c>
      <c r="F21" s="15">
        <v>5967646.6699999999</v>
      </c>
      <c r="G21" s="15">
        <v>5402634.6699999999</v>
      </c>
      <c r="H21" s="15">
        <v>-111583.26</v>
      </c>
    </row>
    <row r="22" spans="1:8" x14ac:dyDescent="0.2">
      <c r="A22" s="4" t="s">
        <v>148</v>
      </c>
      <c r="B22" s="24"/>
      <c r="C22" s="15">
        <v>200000</v>
      </c>
      <c r="D22" s="15">
        <v>1057.45</v>
      </c>
      <c r="E22" s="15">
        <v>201057.45</v>
      </c>
      <c r="F22" s="15">
        <v>183132.46</v>
      </c>
      <c r="G22" s="15">
        <v>183132.46</v>
      </c>
      <c r="H22" s="15">
        <v>17924.990000000002</v>
      </c>
    </row>
    <row r="23" spans="1:8" x14ac:dyDescent="0.2">
      <c r="A23" s="4" t="s">
        <v>149</v>
      </c>
      <c r="B23" s="24"/>
      <c r="C23" s="15">
        <v>4592000</v>
      </c>
      <c r="D23" s="15">
        <v>2436573.7999999998</v>
      </c>
      <c r="E23" s="15">
        <v>7028573.7999999998</v>
      </c>
      <c r="F23" s="15">
        <v>6199024.04</v>
      </c>
      <c r="G23" s="15">
        <v>5604016.0599999996</v>
      </c>
      <c r="H23" s="15">
        <v>829549.76</v>
      </c>
    </row>
    <row r="24" spans="1:8" x14ac:dyDescent="0.2">
      <c r="A24" s="4" t="s">
        <v>150</v>
      </c>
      <c r="B24" s="24"/>
      <c r="C24" s="15">
        <v>527700</v>
      </c>
      <c r="D24" s="15">
        <v>-9606</v>
      </c>
      <c r="E24" s="15">
        <v>518094</v>
      </c>
      <c r="F24" s="15">
        <v>515882.01</v>
      </c>
      <c r="G24" s="15">
        <v>515882.01</v>
      </c>
      <c r="H24" s="15">
        <v>2211.9899999999998</v>
      </c>
    </row>
    <row r="25" spans="1:8" x14ac:dyDescent="0.2">
      <c r="A25" s="4" t="s">
        <v>151</v>
      </c>
      <c r="B25" s="24"/>
      <c r="C25" s="15">
        <v>869335.4</v>
      </c>
      <c r="D25" s="15">
        <v>-10972.33</v>
      </c>
      <c r="E25" s="15">
        <v>858363.07</v>
      </c>
      <c r="F25" s="15">
        <v>900362.35</v>
      </c>
      <c r="G25" s="15">
        <v>900362.35</v>
      </c>
      <c r="H25" s="15">
        <v>-41999.28</v>
      </c>
    </row>
    <row r="26" spans="1:8" x14ac:dyDescent="0.2">
      <c r="A26" s="4" t="s">
        <v>152</v>
      </c>
      <c r="B26" s="24"/>
      <c r="C26" s="15">
        <v>372138.67</v>
      </c>
      <c r="D26" s="15">
        <v>-26781.360000000001</v>
      </c>
      <c r="E26" s="15">
        <v>345357.31</v>
      </c>
      <c r="F26" s="15">
        <v>345951.44</v>
      </c>
      <c r="G26" s="15">
        <v>345951.44</v>
      </c>
      <c r="H26" s="15">
        <v>-594.13</v>
      </c>
    </row>
    <row r="27" spans="1:8" x14ac:dyDescent="0.2">
      <c r="A27" s="4" t="s">
        <v>153</v>
      </c>
      <c r="B27" s="24"/>
      <c r="C27" s="15">
        <v>142300</v>
      </c>
      <c r="D27" s="15">
        <v>-13486.79</v>
      </c>
      <c r="E27" s="15">
        <v>128813.21</v>
      </c>
      <c r="F27" s="15">
        <v>131395.4</v>
      </c>
      <c r="G27" s="15">
        <v>131395.4</v>
      </c>
      <c r="H27" s="15">
        <v>-2582.19</v>
      </c>
    </row>
    <row r="28" spans="1:8" x14ac:dyDescent="0.2">
      <c r="A28" s="4" t="s">
        <v>154</v>
      </c>
      <c r="B28" s="24"/>
      <c r="C28" s="15">
        <v>188600</v>
      </c>
      <c r="D28" s="15">
        <v>72880.5</v>
      </c>
      <c r="E28" s="15">
        <v>261480.5</v>
      </c>
      <c r="F28" s="15">
        <v>258089.1</v>
      </c>
      <c r="G28" s="15">
        <v>258089.1</v>
      </c>
      <c r="H28" s="15">
        <v>3391.4</v>
      </c>
    </row>
    <row r="29" spans="1:8" x14ac:dyDescent="0.2">
      <c r="A29" s="4" t="s">
        <v>155</v>
      </c>
      <c r="B29" s="24"/>
      <c r="C29" s="15">
        <v>5794012.3499999996</v>
      </c>
      <c r="D29" s="15">
        <v>3145361</v>
      </c>
      <c r="E29" s="15">
        <v>8939373.3499999996</v>
      </c>
      <c r="F29" s="15">
        <v>8619635.7599999998</v>
      </c>
      <c r="G29" s="15">
        <v>8619635.7599999998</v>
      </c>
      <c r="H29" s="15">
        <v>319737.59000000003</v>
      </c>
    </row>
    <row r="30" spans="1:8" x14ac:dyDescent="0.2">
      <c r="A30" s="4" t="s">
        <v>156</v>
      </c>
      <c r="B30" s="24"/>
      <c r="C30" s="15">
        <v>480386.53</v>
      </c>
      <c r="D30" s="15">
        <v>17654</v>
      </c>
      <c r="E30" s="15">
        <v>498040.53</v>
      </c>
      <c r="F30" s="15">
        <v>496080.77</v>
      </c>
      <c r="G30" s="15">
        <v>496080.77</v>
      </c>
      <c r="H30" s="15">
        <v>1959.76</v>
      </c>
    </row>
    <row r="31" spans="1:8" x14ac:dyDescent="0.2">
      <c r="A31" s="4" t="s">
        <v>157</v>
      </c>
      <c r="B31" s="24"/>
      <c r="C31" s="15">
        <v>19314104.5</v>
      </c>
      <c r="D31" s="15">
        <v>0</v>
      </c>
      <c r="E31" s="15">
        <v>19314104.5</v>
      </c>
      <c r="F31" s="15">
        <v>18962155.280000001</v>
      </c>
      <c r="G31" s="15">
        <v>18015992.02</v>
      </c>
      <c r="H31" s="15">
        <v>351949.22</v>
      </c>
    </row>
    <row r="32" spans="1:8" x14ac:dyDescent="0.2">
      <c r="A32" s="4" t="s">
        <v>158</v>
      </c>
      <c r="B32" s="24"/>
      <c r="C32" s="15">
        <v>1365218.41</v>
      </c>
      <c r="D32" s="15">
        <v>8172136.46</v>
      </c>
      <c r="E32" s="15">
        <v>9537354.8699999992</v>
      </c>
      <c r="F32" s="15">
        <v>8632179.4900000002</v>
      </c>
      <c r="G32" s="15">
        <v>8632179.4900000002</v>
      </c>
      <c r="H32" s="15">
        <v>905175.38</v>
      </c>
    </row>
    <row r="33" spans="1:8" x14ac:dyDescent="0.2">
      <c r="A33" s="4" t="s">
        <v>159</v>
      </c>
      <c r="B33" s="24"/>
      <c r="C33" s="15">
        <v>39397722.259999998</v>
      </c>
      <c r="D33" s="15">
        <v>3824861.13</v>
      </c>
      <c r="E33" s="15">
        <v>43222583.390000001</v>
      </c>
      <c r="F33" s="15">
        <v>36343978.289999999</v>
      </c>
      <c r="G33" s="15">
        <v>34721176.57</v>
      </c>
      <c r="H33" s="15">
        <v>6878605.0999999996</v>
      </c>
    </row>
    <row r="34" spans="1:8" x14ac:dyDescent="0.2">
      <c r="A34" s="4"/>
      <c r="B34" s="24"/>
      <c r="C34" s="15"/>
      <c r="D34" s="15"/>
      <c r="E34" s="15"/>
      <c r="F34" s="15"/>
      <c r="G34" s="15"/>
      <c r="H34" s="15"/>
    </row>
    <row r="35" spans="1:8" x14ac:dyDescent="0.2">
      <c r="A35" s="4"/>
      <c r="B35" s="27"/>
      <c r="C35" s="16"/>
      <c r="D35" s="16"/>
      <c r="E35" s="16"/>
      <c r="F35" s="16"/>
      <c r="G35" s="16"/>
      <c r="H35" s="16"/>
    </row>
    <row r="36" spans="1:8" x14ac:dyDescent="0.2">
      <c r="A36" s="28"/>
      <c r="B36" s="49" t="s">
        <v>53</v>
      </c>
      <c r="C36" s="25">
        <v>126111115.87</v>
      </c>
      <c r="D36" s="25">
        <v>15616247.74</v>
      </c>
      <c r="E36" s="25">
        <v>141727363.61000001</v>
      </c>
      <c r="F36" s="25">
        <v>128823244.66</v>
      </c>
      <c r="G36" s="25">
        <v>125020936.43000001</v>
      </c>
      <c r="H36" s="25">
        <v>12904118.949999999</v>
      </c>
    </row>
    <row r="39" spans="1:8" ht="45" customHeight="1" x14ac:dyDescent="0.2">
      <c r="A39" s="52" t="s">
        <v>132</v>
      </c>
      <c r="B39" s="53"/>
      <c r="C39" s="53"/>
      <c r="D39" s="53"/>
      <c r="E39" s="53"/>
      <c r="F39" s="53"/>
      <c r="G39" s="53"/>
      <c r="H39" s="54"/>
    </row>
    <row r="41" spans="1:8" x14ac:dyDescent="0.2">
      <c r="A41" s="57" t="s">
        <v>54</v>
      </c>
      <c r="B41" s="58"/>
      <c r="C41" s="52" t="s">
        <v>60</v>
      </c>
      <c r="D41" s="53"/>
      <c r="E41" s="53"/>
      <c r="F41" s="53"/>
      <c r="G41" s="54"/>
      <c r="H41" s="55" t="s">
        <v>59</v>
      </c>
    </row>
    <row r="42" spans="1:8" ht="22.5" x14ac:dyDescent="0.2">
      <c r="A42" s="59"/>
      <c r="B42" s="60"/>
      <c r="C42" s="9" t="s">
        <v>55</v>
      </c>
      <c r="D42" s="9" t="s">
        <v>125</v>
      </c>
      <c r="E42" s="9" t="s">
        <v>56</v>
      </c>
      <c r="F42" s="9" t="s">
        <v>57</v>
      </c>
      <c r="G42" s="9" t="s">
        <v>58</v>
      </c>
      <c r="H42" s="56"/>
    </row>
    <row r="43" spans="1:8" x14ac:dyDescent="0.2">
      <c r="A43" s="61"/>
      <c r="B43" s="62"/>
      <c r="C43" s="10">
        <v>1</v>
      </c>
      <c r="D43" s="10">
        <v>2</v>
      </c>
      <c r="E43" s="10" t="s">
        <v>126</v>
      </c>
      <c r="F43" s="10">
        <v>4</v>
      </c>
      <c r="G43" s="10">
        <v>5</v>
      </c>
      <c r="H43" s="10" t="s">
        <v>127</v>
      </c>
    </row>
    <row r="44" spans="1:8" x14ac:dyDescent="0.2">
      <c r="A44" s="30"/>
      <c r="B44" s="31"/>
      <c r="C44" s="35"/>
      <c r="D44" s="35"/>
      <c r="E44" s="35"/>
      <c r="F44" s="35"/>
      <c r="G44" s="35"/>
      <c r="H44" s="35"/>
    </row>
    <row r="45" spans="1:8" x14ac:dyDescent="0.2">
      <c r="A45" s="4" t="s">
        <v>8</v>
      </c>
      <c r="B45" s="2"/>
      <c r="C45" s="36">
        <v>126111115.87</v>
      </c>
      <c r="D45" s="36">
        <v>15616247.74</v>
      </c>
      <c r="E45" s="36">
        <v>141727363.61000001</v>
      </c>
      <c r="F45" s="36">
        <v>128823244.66</v>
      </c>
      <c r="G45" s="36">
        <v>125020936.43000001</v>
      </c>
      <c r="H45" s="36">
        <v>12904118.949999999</v>
      </c>
    </row>
    <row r="46" spans="1:8" x14ac:dyDescent="0.2">
      <c r="A46" s="4" t="s">
        <v>9</v>
      </c>
      <c r="B46" s="2"/>
      <c r="C46" s="36"/>
      <c r="D46" s="36"/>
      <c r="E46" s="36"/>
      <c r="F46" s="36"/>
      <c r="G46" s="36"/>
      <c r="H46" s="36"/>
    </row>
    <row r="47" spans="1:8" x14ac:dyDescent="0.2">
      <c r="A47" s="4" t="s">
        <v>10</v>
      </c>
      <c r="B47" s="2"/>
      <c r="C47" s="36"/>
      <c r="D47" s="36"/>
      <c r="E47" s="36"/>
      <c r="F47" s="36"/>
      <c r="G47" s="36"/>
      <c r="H47" s="36"/>
    </row>
    <row r="48" spans="1:8" x14ac:dyDescent="0.2">
      <c r="A48" s="4" t="s">
        <v>11</v>
      </c>
      <c r="B48" s="2"/>
      <c r="C48" s="36"/>
      <c r="D48" s="36"/>
      <c r="E48" s="36"/>
      <c r="F48" s="36"/>
      <c r="G48" s="36"/>
      <c r="H48" s="36"/>
    </row>
    <row r="49" spans="1:9" x14ac:dyDescent="0.2">
      <c r="A49" s="4"/>
      <c r="B49" s="2"/>
      <c r="C49" s="37"/>
      <c r="D49" s="37"/>
      <c r="E49" s="37"/>
      <c r="F49" s="37"/>
      <c r="G49" s="37"/>
      <c r="H49" s="37"/>
    </row>
    <row r="50" spans="1:9" x14ac:dyDescent="0.2">
      <c r="A50" s="28"/>
      <c r="B50" s="49" t="s">
        <v>53</v>
      </c>
      <c r="C50" s="25">
        <f t="shared" ref="C50:H50" si="0">C48+C47+C46+C45</f>
        <v>126111115.87</v>
      </c>
      <c r="D50" s="25">
        <f t="shared" si="0"/>
        <v>15616247.74</v>
      </c>
      <c r="E50" s="25">
        <f t="shared" si="0"/>
        <v>141727363.61000001</v>
      </c>
      <c r="F50" s="25">
        <f t="shared" si="0"/>
        <v>128823244.66</v>
      </c>
      <c r="G50" s="25">
        <f t="shared" si="0"/>
        <v>125020936.43000001</v>
      </c>
      <c r="H50" s="25">
        <f t="shared" si="0"/>
        <v>12904118.949999999</v>
      </c>
    </row>
    <row r="53" spans="1:9" ht="45" customHeight="1" x14ac:dyDescent="0.2">
      <c r="A53" s="52" t="s">
        <v>131</v>
      </c>
      <c r="B53" s="53"/>
      <c r="C53" s="53"/>
      <c r="D53" s="53"/>
      <c r="E53" s="53"/>
      <c r="F53" s="53"/>
      <c r="G53" s="53"/>
      <c r="H53" s="54"/>
    </row>
    <row r="54" spans="1:9" x14ac:dyDescent="0.2">
      <c r="A54" s="57" t="s">
        <v>54</v>
      </c>
      <c r="B54" s="58"/>
      <c r="C54" s="52" t="s">
        <v>60</v>
      </c>
      <c r="D54" s="53"/>
      <c r="E54" s="53"/>
      <c r="F54" s="53"/>
      <c r="G54" s="54"/>
      <c r="H54" s="55" t="s">
        <v>59</v>
      </c>
    </row>
    <row r="55" spans="1:9" ht="22.5" x14ac:dyDescent="0.2">
      <c r="A55" s="59"/>
      <c r="B55" s="60"/>
      <c r="C55" s="9" t="s">
        <v>55</v>
      </c>
      <c r="D55" s="9" t="s">
        <v>125</v>
      </c>
      <c r="E55" s="9" t="s">
        <v>56</v>
      </c>
      <c r="F55" s="9" t="s">
        <v>57</v>
      </c>
      <c r="G55" s="9" t="s">
        <v>58</v>
      </c>
      <c r="H55" s="56"/>
    </row>
    <row r="56" spans="1:9" x14ac:dyDescent="0.2">
      <c r="A56" s="61"/>
      <c r="B56" s="62"/>
      <c r="C56" s="10">
        <v>1</v>
      </c>
      <c r="D56" s="10">
        <v>2</v>
      </c>
      <c r="E56" s="10" t="s">
        <v>126</v>
      </c>
      <c r="F56" s="10">
        <v>4</v>
      </c>
      <c r="G56" s="10">
        <v>5</v>
      </c>
      <c r="H56" s="10" t="s">
        <v>127</v>
      </c>
    </row>
    <row r="57" spans="1:9" x14ac:dyDescent="0.2">
      <c r="A57" s="30"/>
      <c r="B57" s="31"/>
      <c r="C57" s="35"/>
      <c r="D57" s="35"/>
      <c r="E57" s="35"/>
      <c r="F57" s="35"/>
      <c r="G57" s="35"/>
      <c r="H57" s="35"/>
    </row>
    <row r="58" spans="1:9" ht="22.5" x14ac:dyDescent="0.2">
      <c r="A58" s="4"/>
      <c r="B58" s="33" t="s">
        <v>13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51"/>
    </row>
    <row r="59" spans="1:9" x14ac:dyDescent="0.2">
      <c r="A59" s="4"/>
      <c r="B59" s="33"/>
      <c r="C59" s="36"/>
      <c r="D59" s="36"/>
      <c r="E59" s="36"/>
      <c r="F59" s="36"/>
      <c r="G59" s="36"/>
      <c r="H59" s="36"/>
    </row>
    <row r="60" spans="1:9" x14ac:dyDescent="0.2">
      <c r="A60" s="4"/>
      <c r="B60" s="33" t="s">
        <v>12</v>
      </c>
      <c r="C60" s="36"/>
      <c r="D60" s="36"/>
      <c r="E60" s="36"/>
      <c r="F60" s="36"/>
      <c r="G60" s="36"/>
      <c r="H60" s="36"/>
    </row>
    <row r="61" spans="1:9" x14ac:dyDescent="0.2">
      <c r="A61" s="4"/>
      <c r="B61" s="33"/>
      <c r="C61" s="36"/>
      <c r="D61" s="36"/>
      <c r="E61" s="36"/>
      <c r="F61" s="36"/>
      <c r="G61" s="36"/>
      <c r="H61" s="36"/>
    </row>
    <row r="62" spans="1:9" ht="22.5" x14ac:dyDescent="0.2">
      <c r="A62" s="4"/>
      <c r="B62" s="33" t="s">
        <v>14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51"/>
    </row>
    <row r="63" spans="1:9" x14ac:dyDescent="0.2">
      <c r="A63" s="4"/>
      <c r="B63" s="33"/>
      <c r="C63" s="36"/>
      <c r="D63" s="36"/>
      <c r="E63" s="36"/>
      <c r="F63" s="36"/>
      <c r="G63" s="36"/>
      <c r="H63" s="36"/>
    </row>
    <row r="64" spans="1:9" ht="22.5" x14ac:dyDescent="0.2">
      <c r="A64" s="4"/>
      <c r="B64" s="33" t="s">
        <v>26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51"/>
    </row>
    <row r="65" spans="1:9" x14ac:dyDescent="0.2">
      <c r="A65" s="4"/>
      <c r="B65" s="33"/>
      <c r="C65" s="36"/>
      <c r="D65" s="36"/>
      <c r="E65" s="36"/>
      <c r="F65" s="36"/>
      <c r="G65" s="36"/>
      <c r="H65" s="36"/>
    </row>
    <row r="66" spans="1:9" ht="22.5" x14ac:dyDescent="0.2">
      <c r="A66" s="4"/>
      <c r="B66" s="33" t="s">
        <v>27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51"/>
    </row>
    <row r="67" spans="1:9" x14ac:dyDescent="0.2">
      <c r="A67" s="4"/>
      <c r="B67" s="33"/>
      <c r="C67" s="36"/>
      <c r="D67" s="36"/>
      <c r="E67" s="36"/>
      <c r="F67" s="36"/>
      <c r="G67" s="36"/>
      <c r="H67" s="36"/>
    </row>
    <row r="68" spans="1:9" ht="22.5" x14ac:dyDescent="0.2">
      <c r="A68" s="4"/>
      <c r="B68" s="33" t="s">
        <v>34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51"/>
    </row>
    <row r="69" spans="1:9" x14ac:dyDescent="0.2">
      <c r="A69" s="4"/>
      <c r="B69" s="33"/>
      <c r="C69" s="36"/>
      <c r="D69" s="36"/>
      <c r="E69" s="36"/>
      <c r="F69" s="36"/>
      <c r="G69" s="36"/>
      <c r="H69" s="36"/>
    </row>
    <row r="70" spans="1:9" x14ac:dyDescent="0.2">
      <c r="A70" s="4"/>
      <c r="B70" s="33" t="s">
        <v>15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</row>
    <row r="71" spans="1:9" x14ac:dyDescent="0.2">
      <c r="A71" s="32"/>
      <c r="B71" s="34"/>
      <c r="C71" s="37"/>
      <c r="D71" s="37"/>
      <c r="E71" s="37"/>
      <c r="F71" s="37"/>
      <c r="G71" s="37"/>
      <c r="H71" s="37"/>
    </row>
    <row r="72" spans="1:9" x14ac:dyDescent="0.2">
      <c r="A72" s="28"/>
      <c r="B72" s="49" t="s">
        <v>53</v>
      </c>
      <c r="C72" s="25">
        <f t="shared" ref="C72:H72" si="1">C70+C68+C66+C64+C62+C60+C58</f>
        <v>0</v>
      </c>
      <c r="D72" s="25">
        <f t="shared" si="1"/>
        <v>0</v>
      </c>
      <c r="E72" s="25">
        <f t="shared" si="1"/>
        <v>0</v>
      </c>
      <c r="F72" s="25">
        <f t="shared" si="1"/>
        <v>0</v>
      </c>
      <c r="G72" s="25">
        <f t="shared" si="1"/>
        <v>0</v>
      </c>
      <c r="H72" s="25">
        <f t="shared" si="1"/>
        <v>0</v>
      </c>
    </row>
  </sheetData>
  <sheetProtection formatCells="0" formatColumns="0" formatRows="0" insertRows="0" deleteRows="0" autoFilter="0"/>
  <mergeCells count="12">
    <mergeCell ref="A53:H53"/>
    <mergeCell ref="A54:B56"/>
    <mergeCell ref="C54:G54"/>
    <mergeCell ref="H54:H55"/>
    <mergeCell ref="A1:H1"/>
    <mergeCell ref="A3:B5"/>
    <mergeCell ref="A39:H39"/>
    <mergeCell ref="A41:B43"/>
    <mergeCell ref="C3:G3"/>
    <mergeCell ref="H3:H4"/>
    <mergeCell ref="C41:G41"/>
    <mergeCell ref="H41:H4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topLeftCell="A22" workbookViewId="0">
      <selection activeCell="I7" sqref="I7:I40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130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>
        <v>100079987.11</v>
      </c>
      <c r="D6" s="15">
        <v>8308892.25</v>
      </c>
      <c r="E6" s="15">
        <v>108388879.36</v>
      </c>
      <c r="F6" s="15">
        <v>98275203.379999995</v>
      </c>
      <c r="G6" s="15">
        <v>95632915.129999995</v>
      </c>
      <c r="H6" s="15">
        <v>10113675.98</v>
      </c>
    </row>
    <row r="7" spans="1:8" x14ac:dyDescent="0.2">
      <c r="A7" s="40"/>
      <c r="B7" s="44" t="s">
        <v>42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x14ac:dyDescent="0.2">
      <c r="A8" s="40"/>
      <c r="B8" s="44" t="s">
        <v>17</v>
      </c>
      <c r="C8" s="15">
        <v>142300</v>
      </c>
      <c r="D8" s="15">
        <v>-13486.79</v>
      </c>
      <c r="E8" s="15">
        <v>128813.21</v>
      </c>
      <c r="F8" s="15">
        <v>131395.4</v>
      </c>
      <c r="G8" s="15">
        <v>131395.4</v>
      </c>
      <c r="H8" s="15">
        <v>-2582.19</v>
      </c>
    </row>
    <row r="9" spans="1:8" x14ac:dyDescent="0.2">
      <c r="A9" s="40"/>
      <c r="B9" s="44" t="s">
        <v>43</v>
      </c>
      <c r="C9" s="15">
        <v>83751601.280000001</v>
      </c>
      <c r="D9" s="15">
        <v>9753974.3900000006</v>
      </c>
      <c r="E9" s="15">
        <v>93505575.670000002</v>
      </c>
      <c r="F9" s="15">
        <v>84908365.489999995</v>
      </c>
      <c r="G9" s="15">
        <v>82339400.510000005</v>
      </c>
      <c r="H9" s="15">
        <v>8597210.1799999997</v>
      </c>
    </row>
    <row r="10" spans="1:8" x14ac:dyDescent="0.2">
      <c r="A10" s="40"/>
      <c r="B10" s="44" t="s">
        <v>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</row>
    <row r="11" spans="1:8" x14ac:dyDescent="0.2">
      <c r="A11" s="40"/>
      <c r="B11" s="44" t="s">
        <v>23</v>
      </c>
      <c r="C11" s="15">
        <v>9436521.0899999999</v>
      </c>
      <c r="D11" s="15">
        <v>597409.59</v>
      </c>
      <c r="E11" s="15">
        <v>10033930.68</v>
      </c>
      <c r="F11" s="15">
        <v>8974857.7599999998</v>
      </c>
      <c r="G11" s="15">
        <v>8919470.0500000007</v>
      </c>
      <c r="H11" s="15">
        <v>1059072.92</v>
      </c>
    </row>
    <row r="12" spans="1:8" x14ac:dyDescent="0.2">
      <c r="A12" s="40"/>
      <c r="B12" s="44" t="s">
        <v>18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40"/>
      <c r="B13" s="44" t="s">
        <v>44</v>
      </c>
      <c r="C13" s="15">
        <v>6581165.8700000001</v>
      </c>
      <c r="D13" s="15">
        <v>-2021200.49</v>
      </c>
      <c r="E13" s="15">
        <v>4559965.38</v>
      </c>
      <c r="F13" s="15">
        <v>4100299.97</v>
      </c>
      <c r="G13" s="15">
        <v>4082364.41</v>
      </c>
      <c r="H13" s="15">
        <v>459665.41</v>
      </c>
    </row>
    <row r="14" spans="1:8" x14ac:dyDescent="0.2">
      <c r="A14" s="40"/>
      <c r="B14" s="44" t="s">
        <v>19</v>
      </c>
      <c r="C14" s="15">
        <v>168398.87</v>
      </c>
      <c r="D14" s="15">
        <v>-7804.45</v>
      </c>
      <c r="E14" s="15">
        <v>160594.42000000001</v>
      </c>
      <c r="F14" s="15">
        <v>160284.76</v>
      </c>
      <c r="G14" s="15">
        <v>160284.76</v>
      </c>
      <c r="H14" s="15">
        <v>309.66000000000003</v>
      </c>
    </row>
    <row r="15" spans="1:8" x14ac:dyDescent="0.2">
      <c r="A15" s="42"/>
      <c r="B15" s="44"/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</row>
    <row r="16" spans="1:8" x14ac:dyDescent="0.2">
      <c r="A16" s="43" t="s">
        <v>20</v>
      </c>
      <c r="B16" s="45"/>
      <c r="C16" s="15">
        <v>22379481.690000001</v>
      </c>
      <c r="D16" s="15">
        <v>5518813.6500000004</v>
      </c>
      <c r="E16" s="15">
        <v>27898295.34</v>
      </c>
      <c r="F16" s="15">
        <v>26788530.98</v>
      </c>
      <c r="G16" s="15">
        <v>25628511</v>
      </c>
      <c r="H16" s="15">
        <v>1109764.3600000001</v>
      </c>
    </row>
    <row r="17" spans="1:8" x14ac:dyDescent="0.2">
      <c r="A17" s="40"/>
      <c r="B17" s="44" t="s">
        <v>45</v>
      </c>
      <c r="C17" s="15">
        <v>5982612.3499999996</v>
      </c>
      <c r="D17" s="15">
        <v>3218241.5</v>
      </c>
      <c r="E17" s="15">
        <v>9200853.8499999996</v>
      </c>
      <c r="F17" s="15">
        <v>8877724.8599999994</v>
      </c>
      <c r="G17" s="15">
        <v>8877724.8599999994</v>
      </c>
      <c r="H17" s="15">
        <v>323128.99</v>
      </c>
    </row>
    <row r="18" spans="1:8" x14ac:dyDescent="0.2">
      <c r="A18" s="40"/>
      <c r="B18" s="44" t="s">
        <v>28</v>
      </c>
      <c r="C18" s="15">
        <v>14020954.41</v>
      </c>
      <c r="D18" s="15">
        <v>2553578.15</v>
      </c>
      <c r="E18" s="15">
        <v>16574532.560000001</v>
      </c>
      <c r="F18" s="15">
        <v>15750626.220000001</v>
      </c>
      <c r="G18" s="15">
        <v>14590606.24</v>
      </c>
      <c r="H18" s="15">
        <v>823906.34</v>
      </c>
    </row>
    <row r="19" spans="1:8" x14ac:dyDescent="0.2">
      <c r="A19" s="40"/>
      <c r="B19" s="44" t="s">
        <v>21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1:8" x14ac:dyDescent="0.2">
      <c r="A20" s="40"/>
      <c r="B20" s="44" t="s">
        <v>46</v>
      </c>
      <c r="C20" s="15">
        <v>1349721.93</v>
      </c>
      <c r="D20" s="15">
        <v>6681.67</v>
      </c>
      <c r="E20" s="15">
        <v>1356403.6</v>
      </c>
      <c r="F20" s="15">
        <v>1396443.12</v>
      </c>
      <c r="G20" s="15">
        <v>1396443.12</v>
      </c>
      <c r="H20" s="15">
        <v>-40039.519999999997</v>
      </c>
    </row>
    <row r="21" spans="1:8" x14ac:dyDescent="0.2">
      <c r="A21" s="40"/>
      <c r="B21" s="44" t="s">
        <v>47</v>
      </c>
      <c r="C21" s="15">
        <v>372138.67</v>
      </c>
      <c r="D21" s="15">
        <v>-26781.360000000001</v>
      </c>
      <c r="E21" s="15">
        <v>345357.31</v>
      </c>
      <c r="F21" s="15">
        <v>345951.44</v>
      </c>
      <c r="G21" s="15">
        <v>345951.44</v>
      </c>
      <c r="H21" s="15">
        <v>-594.13</v>
      </c>
    </row>
    <row r="22" spans="1:8" x14ac:dyDescent="0.2">
      <c r="A22" s="40"/>
      <c r="B22" s="44" t="s">
        <v>48</v>
      </c>
      <c r="C22" s="15">
        <v>654054.32999999996</v>
      </c>
      <c r="D22" s="15">
        <v>-232906.31</v>
      </c>
      <c r="E22" s="15">
        <v>421148.02</v>
      </c>
      <c r="F22" s="15">
        <v>417785.34</v>
      </c>
      <c r="G22" s="15">
        <v>417785.34</v>
      </c>
      <c r="H22" s="15">
        <v>3362.68</v>
      </c>
    </row>
    <row r="23" spans="1:8" x14ac:dyDescent="0.2">
      <c r="A23" s="40"/>
      <c r="B23" s="44" t="s">
        <v>4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1:8" x14ac:dyDescent="0.2">
      <c r="A24" s="42"/>
      <c r="B24" s="44"/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1:8" x14ac:dyDescent="0.2">
      <c r="A25" s="43" t="s">
        <v>49</v>
      </c>
      <c r="B25" s="45"/>
      <c r="C25" s="15">
        <v>3651647.07</v>
      </c>
      <c r="D25" s="15">
        <v>1788541.84</v>
      </c>
      <c r="E25" s="15">
        <v>5440188.9100000001</v>
      </c>
      <c r="F25" s="15">
        <v>3759510.3</v>
      </c>
      <c r="G25" s="15">
        <v>3759510.3</v>
      </c>
      <c r="H25" s="15">
        <v>1680678.61</v>
      </c>
    </row>
    <row r="26" spans="1:8" x14ac:dyDescent="0.2">
      <c r="A26" s="40"/>
      <c r="B26" s="44" t="s">
        <v>29</v>
      </c>
      <c r="C26" s="15">
        <v>1085926.67</v>
      </c>
      <c r="D26" s="15">
        <v>1440156.59</v>
      </c>
      <c r="E26" s="15">
        <v>2526083.2599999998</v>
      </c>
      <c r="F26" s="15">
        <v>913268.43</v>
      </c>
      <c r="G26" s="15">
        <v>913268.43</v>
      </c>
      <c r="H26" s="15">
        <v>1612814.83</v>
      </c>
    </row>
    <row r="27" spans="1:8" x14ac:dyDescent="0.2">
      <c r="A27" s="40"/>
      <c r="B27" s="44" t="s">
        <v>24</v>
      </c>
      <c r="C27" s="15">
        <v>2565720.4</v>
      </c>
      <c r="D27" s="15">
        <v>348385.25</v>
      </c>
      <c r="E27" s="15">
        <v>2914105.65</v>
      </c>
      <c r="F27" s="15">
        <v>2846241.87</v>
      </c>
      <c r="G27" s="15">
        <v>2846241.87</v>
      </c>
      <c r="H27" s="15">
        <v>67863.78</v>
      </c>
    </row>
    <row r="28" spans="1:8" x14ac:dyDescent="0.2">
      <c r="A28" s="40"/>
      <c r="B28" s="44" t="s">
        <v>30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1:8" x14ac:dyDescent="0.2">
      <c r="A29" s="40"/>
      <c r="B29" s="44" t="s">
        <v>50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1:8" x14ac:dyDescent="0.2">
      <c r="A30" s="40"/>
      <c r="B30" s="44" t="s">
        <v>22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1:8" x14ac:dyDescent="0.2">
      <c r="A31" s="40"/>
      <c r="B31" s="44" t="s">
        <v>5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1:8" x14ac:dyDescent="0.2">
      <c r="A32" s="40"/>
      <c r="B32" s="44" t="s">
        <v>6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1:8" x14ac:dyDescent="0.2">
      <c r="A33" s="40"/>
      <c r="B33" s="44" t="s">
        <v>51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1:8" x14ac:dyDescent="0.2">
      <c r="A34" s="40"/>
      <c r="B34" s="44" t="s">
        <v>31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42"/>
      <c r="B35" s="44"/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 x14ac:dyDescent="0.2">
      <c r="A36" s="43" t="s">
        <v>32</v>
      </c>
      <c r="B36" s="45"/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40"/>
      <c r="B37" s="44" t="s">
        <v>52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1:8" ht="22.5" x14ac:dyDescent="0.2">
      <c r="A38" s="40"/>
      <c r="B38" s="44" t="s">
        <v>25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40"/>
      <c r="B39" s="44" t="s">
        <v>33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40"/>
      <c r="B40" s="44" t="s">
        <v>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53</v>
      </c>
      <c r="C42" s="25">
        <f t="shared" ref="C42:H42" si="0">C36+C25+C16+C6</f>
        <v>126111115.87</v>
      </c>
      <c r="D42" s="25">
        <f t="shared" si="0"/>
        <v>15616247.74</v>
      </c>
      <c r="E42" s="25">
        <f t="shared" si="0"/>
        <v>141727363.61000001</v>
      </c>
      <c r="F42" s="25">
        <f t="shared" si="0"/>
        <v>128823244.66</v>
      </c>
      <c r="G42" s="25">
        <f t="shared" si="0"/>
        <v>125020936.42999999</v>
      </c>
      <c r="H42" s="25">
        <f t="shared" si="0"/>
        <v>12904118.950000001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39"/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</sheetData>
  <sheetProtection formatCells="0" formatColumns="0" formatRows="0" autoFilter="0"/>
  <mergeCells count="4">
    <mergeCell ref="A1:H1"/>
    <mergeCell ref="A2:B4"/>
    <mergeCell ref="C2:G2"/>
    <mergeCell ref="H2:H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2018-03-08T21:21:25Z</cp:lastPrinted>
  <dcterms:created xsi:type="dcterms:W3CDTF">2014-02-10T03:37:14Z</dcterms:created>
  <dcterms:modified xsi:type="dcterms:W3CDTF">2021-02-22T23:05:58Z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